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an\Documents\_WP\ENG25\tin-towns\"/>
    </mc:Choice>
  </mc:AlternateContent>
  <bookViews>
    <workbookView xWindow="0" yWindow="0" windowWidth="21000" windowHeight="10294"/>
  </bookViews>
  <sheets>
    <sheet name="Info &amp; Schedule" sheetId="4" r:id="rId1"/>
    <sheet name="Program Tracking" sheetId="2" r:id="rId2"/>
  </sheets>
  <definedNames>
    <definedName name="_strenght">_strng[#All]</definedName>
  </definedNames>
  <calcPr calcId="162913"/>
</workbook>
</file>

<file path=xl/calcChain.xml><?xml version="1.0" encoding="utf-8"?>
<calcChain xmlns="http://schemas.openxmlformats.org/spreadsheetml/2006/main">
  <c r="C18" i="4" l="1"/>
  <c r="B14" i="2"/>
  <c r="B13" i="2"/>
  <c r="C3" i="2" l="1"/>
  <c r="D11" i="2"/>
  <c r="F11" i="2"/>
  <c r="H11" i="2"/>
  <c r="J11" i="2"/>
  <c r="L11" i="2"/>
  <c r="N11" i="2"/>
  <c r="P11" i="2"/>
  <c r="R11" i="2"/>
  <c r="T11" i="2"/>
  <c r="V11" i="2"/>
  <c r="X11" i="2"/>
  <c r="Z11" i="2"/>
  <c r="D12" i="2"/>
  <c r="F12" i="2"/>
  <c r="H12" i="2"/>
  <c r="J12" i="2"/>
  <c r="L12" i="2"/>
  <c r="N12" i="2"/>
  <c r="P12" i="2"/>
  <c r="R12" i="2"/>
  <c r="T12" i="2"/>
  <c r="V12" i="2"/>
  <c r="X12" i="2"/>
  <c r="Z12" i="2"/>
  <c r="D13" i="2"/>
  <c r="F13" i="2"/>
  <c r="H13" i="2"/>
  <c r="J13" i="2"/>
  <c r="L13" i="2"/>
  <c r="N13" i="2"/>
  <c r="P13" i="2"/>
  <c r="R13" i="2"/>
  <c r="T13" i="2"/>
  <c r="V13" i="2"/>
  <c r="X13" i="2"/>
  <c r="Z13" i="2"/>
  <c r="D14" i="2"/>
  <c r="F14" i="2"/>
  <c r="H14" i="2"/>
  <c r="J14" i="2"/>
  <c r="L14" i="2"/>
  <c r="N14" i="2"/>
  <c r="P14" i="2"/>
  <c r="R14" i="2"/>
  <c r="T14" i="2"/>
  <c r="V14" i="2"/>
  <c r="X14" i="2"/>
  <c r="Z14" i="2"/>
  <c r="B28" i="2"/>
  <c r="B22" i="2"/>
  <c r="B16" i="2"/>
  <c r="B10" i="2"/>
  <c r="B11" i="2"/>
  <c r="B12" i="2"/>
  <c r="B32" i="2"/>
  <c r="B31" i="2"/>
  <c r="B30" i="2"/>
  <c r="B29" i="2"/>
  <c r="B26" i="2"/>
  <c r="B25" i="2"/>
  <c r="B24" i="2"/>
  <c r="B23" i="2"/>
  <c r="B20" i="2"/>
  <c r="B19" i="2"/>
  <c r="B18" i="2"/>
  <c r="B17" i="2"/>
  <c r="Z32" i="2"/>
  <c r="Z31" i="2"/>
  <c r="Z30" i="2"/>
  <c r="Z29" i="2"/>
  <c r="V32" i="2"/>
  <c r="V31" i="2"/>
  <c r="V30" i="2"/>
  <c r="V29" i="2"/>
  <c r="R32" i="2"/>
  <c r="R31" i="2"/>
  <c r="R30" i="2"/>
  <c r="R29" i="2"/>
  <c r="N32" i="2"/>
  <c r="N31" i="2"/>
  <c r="N30" i="2"/>
  <c r="N29" i="2"/>
  <c r="J32" i="2"/>
  <c r="J31" i="2"/>
  <c r="J30" i="2"/>
  <c r="J29" i="2"/>
  <c r="X32" i="2"/>
  <c r="X31" i="2"/>
  <c r="X30" i="2"/>
  <c r="X29" i="2"/>
  <c r="T32" i="2"/>
  <c r="T31" i="2"/>
  <c r="T30" i="2"/>
  <c r="T29" i="2"/>
  <c r="P32" i="2"/>
  <c r="P31" i="2"/>
  <c r="P30" i="2"/>
  <c r="P29" i="2"/>
  <c r="L32" i="2"/>
  <c r="L31" i="2"/>
  <c r="L30" i="2"/>
  <c r="L29" i="2"/>
  <c r="H32" i="2"/>
  <c r="H31" i="2"/>
  <c r="H30" i="2"/>
  <c r="H29" i="2"/>
  <c r="Z26" i="2"/>
  <c r="Z25" i="2"/>
  <c r="Z24" i="2"/>
  <c r="Z23" i="2"/>
  <c r="V26" i="2"/>
  <c r="V25" i="2"/>
  <c r="V24" i="2"/>
  <c r="V23" i="2"/>
  <c r="R26" i="2"/>
  <c r="R25" i="2"/>
  <c r="R24" i="2"/>
  <c r="R23" i="2"/>
  <c r="N26" i="2"/>
  <c r="N25" i="2"/>
  <c r="N24" i="2"/>
  <c r="N23" i="2"/>
  <c r="J26" i="2"/>
  <c r="J25" i="2"/>
  <c r="J24" i="2"/>
  <c r="J23" i="2"/>
  <c r="X26" i="2"/>
  <c r="X25" i="2"/>
  <c r="X24" i="2"/>
  <c r="X23" i="2"/>
  <c r="T26" i="2"/>
  <c r="T25" i="2"/>
  <c r="T24" i="2"/>
  <c r="T23" i="2"/>
  <c r="P26" i="2"/>
  <c r="P25" i="2"/>
  <c r="P24" i="2"/>
  <c r="P23" i="2"/>
  <c r="L26" i="2"/>
  <c r="L25" i="2"/>
  <c r="L24" i="2"/>
  <c r="L23" i="2"/>
  <c r="H26" i="2"/>
  <c r="H25" i="2"/>
  <c r="H24" i="2"/>
  <c r="H23" i="2"/>
  <c r="Z20" i="2"/>
  <c r="Z19" i="2"/>
  <c r="Z18" i="2"/>
  <c r="Z17" i="2"/>
  <c r="V20" i="2"/>
  <c r="V19" i="2"/>
  <c r="V18" i="2"/>
  <c r="V17" i="2"/>
  <c r="R20" i="2"/>
  <c r="R19" i="2"/>
  <c r="R18" i="2"/>
  <c r="R17" i="2"/>
  <c r="N20" i="2"/>
  <c r="N19" i="2"/>
  <c r="N18" i="2"/>
  <c r="N17" i="2"/>
  <c r="J20" i="2"/>
  <c r="J19" i="2"/>
  <c r="J18" i="2"/>
  <c r="J17" i="2"/>
  <c r="X20" i="2"/>
  <c r="X19" i="2"/>
  <c r="X18" i="2"/>
  <c r="X17" i="2"/>
  <c r="T20" i="2"/>
  <c r="T19" i="2"/>
  <c r="T18" i="2"/>
  <c r="T17" i="2"/>
  <c r="P20" i="2"/>
  <c r="P19" i="2"/>
  <c r="P18" i="2"/>
  <c r="P17" i="2"/>
  <c r="L20" i="2"/>
  <c r="L19" i="2"/>
  <c r="L18" i="2"/>
  <c r="L17" i="2"/>
  <c r="H20" i="2"/>
  <c r="H19" i="2"/>
  <c r="H18" i="2"/>
  <c r="H17" i="2"/>
  <c r="F3" i="2" l="1"/>
  <c r="O9" i="2"/>
  <c r="C9" i="2"/>
  <c r="W9" i="2"/>
  <c r="K9" i="2"/>
  <c r="S9" i="2"/>
  <c r="G9" i="2"/>
  <c r="F32" i="2"/>
  <c r="F31" i="2"/>
  <c r="F30" i="2"/>
  <c r="F29" i="2"/>
  <c r="F26" i="2"/>
  <c r="F25" i="2"/>
  <c r="F24" i="2"/>
  <c r="F23" i="2"/>
  <c r="F20" i="2"/>
  <c r="F19" i="2"/>
  <c r="F18" i="2"/>
  <c r="F17" i="2"/>
  <c r="D32" i="2"/>
  <c r="D31" i="2"/>
  <c r="D30" i="2"/>
  <c r="D29" i="2"/>
  <c r="D26" i="2"/>
  <c r="D25" i="2"/>
  <c r="D24" i="2"/>
  <c r="D23" i="2"/>
  <c r="D20" i="2"/>
  <c r="D19" i="2"/>
  <c r="D18" i="2"/>
  <c r="D17" i="2"/>
</calcChain>
</file>

<file path=xl/sharedStrings.xml><?xml version="1.0" encoding="utf-8"?>
<sst xmlns="http://schemas.openxmlformats.org/spreadsheetml/2006/main" count="221" uniqueCount="97">
  <si>
    <t>Age</t>
  </si>
  <si>
    <t>Gender</t>
  </si>
  <si>
    <t>Height (Inches)</t>
  </si>
  <si>
    <t>Chest (Inches)</t>
  </si>
  <si>
    <t>Reps</t>
  </si>
  <si>
    <t>Start</t>
  </si>
  <si>
    <t>BMI</t>
  </si>
  <si>
    <t>Exercises</t>
  </si>
  <si>
    <t>Cardio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</si>
  <si>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</si>
  <si>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</si>
  <si>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</si>
  <si>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</si>
  <si>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</si>
  <si>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</si>
  <si>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</si>
  <si>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</si>
  <si>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</si>
  <si>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</si>
  <si>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</si>
  <si>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Tracking</t>
  </si>
  <si>
    <t>Program start date</t>
  </si>
  <si>
    <t>Frequency</t>
  </si>
  <si>
    <t>Weeks</t>
  </si>
  <si>
    <t>Strength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</si>
  <si>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</si>
  <si>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</si>
  <si>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</si>
  <si>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</si>
  <si>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Weight (Pounds)</t>
  </si>
  <si>
    <t>Week #1</t>
  </si>
  <si>
    <t>to</t>
  </si>
  <si>
    <t>Name of Client</t>
  </si>
  <si>
    <t>Name of the Instructor/Trainer</t>
  </si>
  <si>
    <t>Client's Information</t>
  </si>
  <si>
    <t>Height (Feet)</t>
  </si>
  <si>
    <t>Warm-up</t>
  </si>
  <si>
    <t>Cool-down</t>
  </si>
  <si>
    <t>Body Fat</t>
  </si>
  <si>
    <t>Target Body Fat</t>
  </si>
  <si>
    <t>Target BMI</t>
  </si>
  <si>
    <t>Waist (inches)</t>
  </si>
  <si>
    <t xml:space="preserve">Repetitions as suggested </t>
  </si>
  <si>
    <t>Please Fill the actual data for suggested exercises and find the difference/deviation on Repetitions and Weight parameters to schedule up next week's program</t>
  </si>
  <si>
    <t>Radionucleide Absorbtion</t>
  </si>
  <si>
    <t>Everyman</t>
  </si>
  <si>
    <t>1 million years</t>
  </si>
  <si>
    <t>all</t>
  </si>
  <si>
    <t>tall enough</t>
  </si>
  <si>
    <t>and then some</t>
  </si>
  <si>
    <t>5 lbs. over</t>
  </si>
  <si>
    <t>big heart</t>
  </si>
  <si>
    <t>hands span</t>
  </si>
  <si>
    <t>irrelevant</t>
  </si>
  <si>
    <t>zero</t>
  </si>
  <si>
    <r>
      <t>Strontium-90</t>
    </r>
    <r>
      <rPr>
        <sz val="12"/>
        <color theme="1"/>
        <rFont val="Times New Roman"/>
        <family val="1"/>
      </rPr>
      <t>/</t>
    </r>
    <r>
      <rPr>
        <sz val="12"/>
        <color rgb="FF0000FF"/>
        <rFont val="Times New Roman"/>
        <family val="1"/>
      </rPr>
      <t>yttrium-90</t>
    </r>
  </si>
  <si>
    <t>Half Life</t>
  </si>
  <si>
    <t>Abs%</t>
  </si>
  <si>
    <t>now</t>
  </si>
  <si>
    <t>40 yeaqrs</t>
  </si>
  <si>
    <t>200 years</t>
  </si>
  <si>
    <t>28 years</t>
  </si>
  <si>
    <t>Caesium-137</t>
  </si>
  <si>
    <t>30 years</t>
  </si>
  <si>
    <t>Promethium-147</t>
  </si>
  <si>
    <t>2.6 years</t>
  </si>
  <si>
    <t>Cerium-144</t>
  </si>
  <si>
    <t>285 days</t>
  </si>
  <si>
    <r>
      <t>Ruthenium-106</t>
    </r>
    <r>
      <rPr>
        <sz val="12"/>
        <color theme="1"/>
        <rFont val="Times New Roman"/>
        <family val="1"/>
      </rPr>
      <t>/</t>
    </r>
    <r>
      <rPr>
        <sz val="12"/>
        <color rgb="FF0000FF"/>
        <rFont val="Times New Roman"/>
        <family val="1"/>
      </rPr>
      <t>rhodium-106</t>
    </r>
  </si>
  <si>
    <t>1.0 years</t>
  </si>
  <si>
    <t>Zirconium-95</t>
  </si>
  <si>
    <t>65 days</t>
  </si>
  <si>
    <t>Strontium-89</t>
  </si>
  <si>
    <t>51 days</t>
  </si>
  <si>
    <t>Ruthenium-103</t>
  </si>
  <si>
    <t>40 days</t>
  </si>
  <si>
    <t>Niobium-95</t>
  </si>
  <si>
    <t>35 days</t>
  </si>
  <si>
    <t>Cerium-141</t>
  </si>
  <si>
    <r>
      <t>Barium-140</t>
    </r>
    <r>
      <rPr>
        <sz val="12"/>
        <color theme="1"/>
        <rFont val="Times New Roman"/>
        <family val="1"/>
      </rPr>
      <t>/</t>
    </r>
    <r>
      <rPr>
        <sz val="12"/>
        <color rgb="FF0000FF"/>
        <rFont val="Times New Roman"/>
        <family val="1"/>
      </rPr>
      <t>lanthanum-140</t>
    </r>
  </si>
  <si>
    <t>Iodine-131</t>
  </si>
  <si>
    <t>8.5 days</t>
  </si>
  <si>
    <t>Tritium</t>
  </si>
  <si>
    <t>13 years</t>
  </si>
  <si>
    <t>ABS%</t>
  </si>
  <si>
    <t xml:space="preserve">80 million </t>
  </si>
  <si>
    <t>Plutonium - 244</t>
  </si>
  <si>
    <t>Plutonium - 239</t>
  </si>
  <si>
    <t>24,000 years</t>
  </si>
  <si>
    <t>24 million?</t>
  </si>
  <si>
    <t>Uranium - 238</t>
  </si>
  <si>
    <t>4.468 billion</t>
  </si>
  <si>
    <r>
      <rPr>
        <b/>
        <sz val="8"/>
        <color theme="6" tint="-0.499984740745262"/>
        <rFont val="Arial"/>
        <family val="2"/>
        <scheme val="minor"/>
      </rPr>
      <t>An example is the natural decay chain of 238U, which is as follows:
• decays, through alpha-emission, with a half-life of 4.5 billion years to thorium-234
• which decays, through beta-emission, with a half-life of 24 days to protactinium-234
• which decays, through beta-emission, with a half-life of 1.2 minutes to uranium-234
• which decays, through alpha-emission, with a half-life of 240 thousand years to thorium-230
• which decays, through alpha-emission, with a half-life of 77 thousand years to radium-226
• which decays, through alpha-emission, with a half-life of 1.6 thousand years to radon-222
• which decays, through alpha-emission, with a half-life of 3.8 days to polonium-218
• which decays, through alpha-emission, with a half-life of 3.1 minutes to lead-214
• which decays, through beta-emission, with a half-life of 27 minutes to bismuth-214
• which decays, through beta-emission, with a half-life of 20 minutes to polonium-214
• which decays, through alpha-emission, with a half-life of 160 microseconds to lead-210
• which decays, through beta-emission, with a half-life of 22 years to bismuth-210
• which decays, through beta-emission, with a half-life of 5 days to polonium-210
• which decays, through alpha-emission, with a half-life of 140 days to lead-206, which is a stable nuclide.</t>
    </r>
    <r>
      <rPr>
        <b/>
        <sz val="9"/>
        <color theme="6" tint="-0.499984740745262"/>
        <rFont val="Arial"/>
        <family val="2"/>
        <scheme val="minor"/>
      </rPr>
      <t xml:space="preserve">
</t>
    </r>
  </si>
  <si>
    <t>33 days</t>
  </si>
  <si>
    <t>12.8 days</t>
  </si>
  <si>
    <t>24100 yrs</t>
  </si>
  <si>
    <t>The Good Fortune Land Slow Loss Training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</si>
</sst>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409]dd\-mmm\-yy;@"/>
    <numFmt numFmtId="166" formatCode="0.00_);\(0.00\)"/>
  </numFmts>
  <fonts count="14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6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  <scheme val="minor"/>
    </font>
    <font>
      <b/>
      <sz val="8"/>
      <color theme="6" tint="-0.499984740745262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9">
    <xf numFmtId="0" fontId="0" fillId="0" borderId="0"/>
    <xf numFmtId="0" fontId="6" fillId="3" borderId="1" applyNumberFormat="0">
      <alignment horizontal="center" vertical="center"/>
    </xf>
    <xf numFmtId="0" fontId="3" fillId="4" borderId="1" applyNumberFormat="0" applyAlignment="0" applyProtection="0">
      <alignment horizontal="right" vertical="center"/>
    </xf>
    <xf numFmtId="0" fontId="4" fillId="2" borderId="11" applyNumberFormat="0" applyBorder="0" applyProtection="0">
      <alignment horizontal="left" vertical="center"/>
    </xf>
    <xf numFmtId="0" fontId="7" fillId="5" borderId="1" applyNumberFormat="0" applyProtection="0">
      <alignment horizontal="left" vertical="center" indent="1"/>
    </xf>
    <xf numFmtId="0" fontId="8" fillId="6" borderId="14" applyNumberFormat="0" applyFon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2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4" borderId="0" xfId="2" applyBorder="1" applyAlignment="1">
      <alignment horizontal="left" vertical="center"/>
    </xf>
    <xf numFmtId="0" fontId="6" fillId="3" borderId="1" xfId="1">
      <alignment horizontal="center" vertical="center"/>
    </xf>
    <xf numFmtId="0" fontId="4" fillId="2" borderId="11" xfId="3" applyBorder="1">
      <alignment horizontal="left" vertical="center"/>
    </xf>
    <xf numFmtId="0" fontId="7" fillId="5" borderId="1" xfId="4" applyAlignment="1">
      <alignment horizontal="left" indent="1"/>
    </xf>
    <xf numFmtId="166" fontId="7" fillId="5" borderId="1" xfId="4" applyNumberFormat="1" applyAlignment="1">
      <alignment horizontal="left" indent="1"/>
    </xf>
    <xf numFmtId="2" fontId="6" fillId="3" borderId="1" xfId="1" applyNumberFormat="1">
      <alignment horizontal="center" vertical="center"/>
    </xf>
    <xf numFmtId="2" fontId="3" fillId="4" borderId="7" xfId="2" applyNumberFormat="1" applyBorder="1" applyAlignment="1">
      <alignment horizontal="center" vertical="center"/>
    </xf>
    <xf numFmtId="1" fontId="3" fillId="4" borderId="1" xfId="2" applyNumberFormat="1" applyBorder="1" applyAlignment="1">
      <alignment horizontal="center" vertical="center"/>
    </xf>
    <xf numFmtId="2" fontId="7" fillId="5" borderId="1" xfId="4" applyNumberFormat="1" applyBorder="1" applyAlignment="1">
      <alignment horizontal="center" vertical="center"/>
    </xf>
    <xf numFmtId="0" fontId="7" fillId="5" borderId="1" xfId="4" applyNumberFormat="1" applyBorder="1" applyAlignment="1">
      <alignment horizontal="center" vertical="center"/>
    </xf>
    <xf numFmtId="0" fontId="3" fillId="4" borderId="1" xfId="2" applyNumberFormat="1" applyBorder="1" applyAlignment="1">
      <alignment horizontal="center" vertical="center"/>
    </xf>
    <xf numFmtId="0" fontId="7" fillId="5" borderId="13" xfId="4" applyNumberFormat="1" applyBorder="1" applyAlignment="1">
      <alignment horizontal="center" vertical="center"/>
    </xf>
    <xf numFmtId="0" fontId="3" fillId="4" borderId="13" xfId="2" applyNumberFormat="1" applyBorder="1" applyAlignment="1">
      <alignment horizontal="center" vertical="center"/>
    </xf>
    <xf numFmtId="2" fontId="3" fillId="4" borderId="13" xfId="2" applyNumberFormat="1" applyBorder="1" applyAlignment="1">
      <alignment horizontal="center" vertical="center"/>
    </xf>
    <xf numFmtId="2" fontId="3" fillId="4" borderId="1" xfId="2" applyNumberFormat="1" applyBorder="1" applyAlignment="1">
      <alignment horizontal="center" vertical="center"/>
    </xf>
    <xf numFmtId="0" fontId="4" fillId="2" borderId="6" xfId="3" applyNumberFormat="1" applyBorder="1">
      <alignment horizontal="left" vertical="center"/>
    </xf>
    <xf numFmtId="0" fontId="3" fillId="4" borderId="9" xfId="2" applyNumberFormat="1" applyBorder="1" applyAlignment="1">
      <alignment horizontal="left" vertical="center"/>
    </xf>
    <xf numFmtId="0" fontId="3" fillId="4" borderId="4" xfId="2" applyNumberFormat="1" applyBorder="1" applyAlignment="1">
      <alignment horizontal="left" vertical="center"/>
    </xf>
    <xf numFmtId="2" fontId="3" fillId="4" borderId="2" xfId="2" applyNumberFormat="1" applyBorder="1" applyAlignment="1">
      <alignment horizontal="center" vertical="center"/>
    </xf>
    <xf numFmtId="0" fontId="4" fillId="2" borderId="6" xfId="3" applyBorder="1">
      <alignment horizontal="left" vertical="center"/>
    </xf>
    <xf numFmtId="1" fontId="7" fillId="5" borderId="1" xfId="4" applyNumberFormat="1" applyBorder="1" applyAlignment="1">
      <alignment horizontal="center" vertical="center"/>
    </xf>
    <xf numFmtId="1" fontId="7" fillId="5" borderId="13" xfId="4" applyNumberFormat="1" applyBorder="1" applyAlignment="1">
      <alignment horizontal="center" vertical="center"/>
    </xf>
    <xf numFmtId="1" fontId="3" fillId="4" borderId="13" xfId="2" applyNumberFormat="1" applyBorder="1" applyAlignment="1">
      <alignment horizontal="center" vertical="center"/>
    </xf>
    <xf numFmtId="2" fontId="7" fillId="5" borderId="13" xfId="4" applyNumberFormat="1" applyBorder="1" applyAlignment="1">
      <alignment horizontal="center" vertical="center"/>
    </xf>
    <xf numFmtId="1" fontId="7" fillId="5" borderId="13" xfId="4" applyNumberFormat="1" applyBorder="1" applyAlignment="1">
      <alignment horizontal="center"/>
    </xf>
    <xf numFmtId="2" fontId="7" fillId="5" borderId="13" xfId="4" applyNumberFormat="1" applyBorder="1" applyAlignment="1">
      <alignment horizontal="center"/>
    </xf>
    <xf numFmtId="0" fontId="3" fillId="4" borderId="1" xfId="2" applyAlignment="1" applyProtection="1">
      <alignment horizontal="center" vertical="center"/>
    </xf>
    <xf numFmtId="0" fontId="3" fillId="4" borderId="1" xfId="2" applyAlignment="1" applyProtection="1">
      <alignment horizontal="center" vertical="center"/>
      <protection locked="0"/>
    </xf>
    <xf numFmtId="164" fontId="6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/>
    <xf numFmtId="0" fontId="3" fillId="4" borderId="1" xfId="2" applyAlignment="1">
      <alignment horizontal="center" vertical="center"/>
    </xf>
    <xf numFmtId="164" fontId="7" fillId="5" borderId="1" xfId="4" applyNumberFormat="1">
      <alignment horizontal="left" vertical="center" indent="1"/>
    </xf>
    <xf numFmtId="0" fontId="3" fillId="4" borderId="1" xfId="2" applyAlignment="1">
      <alignment horizontal="left" vertical="center"/>
    </xf>
    <xf numFmtId="166" fontId="7" fillId="5" borderId="1" xfId="4" applyNumberFormat="1">
      <alignment horizontal="left" vertical="center" indent="1"/>
    </xf>
    <xf numFmtId="0" fontId="6" fillId="3" borderId="1" xfId="1" applyNumberFormat="1">
      <alignment horizontal="center" vertical="center"/>
    </xf>
    <xf numFmtId="2" fontId="7" fillId="5" borderId="1" xfId="4" applyNumberFormat="1" applyAlignment="1">
      <alignment horizontal="left" indent="1"/>
    </xf>
    <xf numFmtId="0" fontId="3" fillId="4" borderId="1" xfId="2" applyFont="1" applyAlignment="1">
      <alignment horizontal="left" vertical="center"/>
    </xf>
    <xf numFmtId="0" fontId="3" fillId="4" borderId="1" xfId="2" applyFont="1" applyAlignme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7" borderId="1" xfId="6" applyBorder="1" applyAlignment="1">
      <alignment horizontal="center" vertical="center"/>
    </xf>
    <xf numFmtId="165" fontId="9" fillId="7" borderId="0" xfId="6" applyNumberFormat="1" applyBorder="1" applyAlignment="1">
      <alignment horizontal="left" vertical="center"/>
    </xf>
    <xf numFmtId="0" fontId="9" fillId="7" borderId="0" xfId="6"/>
    <xf numFmtId="0" fontId="9" fillId="7" borderId="0" xfId="6" applyBorder="1" applyAlignment="1">
      <alignment horizontal="left" vertical="center"/>
    </xf>
    <xf numFmtId="9" fontId="3" fillId="4" borderId="0" xfId="2" applyNumberFormat="1" applyBorder="1" applyAlignment="1">
      <alignment horizontal="left" vertical="center"/>
    </xf>
    <xf numFmtId="0" fontId="12" fillId="0" borderId="0" xfId="8"/>
    <xf numFmtId="10" fontId="3" fillId="4" borderId="0" xfId="2" applyNumberFormat="1" applyBorder="1" applyAlignment="1">
      <alignment horizontal="left" vertical="center"/>
    </xf>
    <xf numFmtId="0" fontId="3" fillId="4" borderId="0" xfId="2" applyBorder="1" applyAlignment="1">
      <alignment horizontal="left" vertical="center" wrapText="1"/>
    </xf>
    <xf numFmtId="0" fontId="9" fillId="8" borderId="1" xfId="7" applyBorder="1" applyAlignment="1">
      <alignment horizontal="center" vertical="center"/>
    </xf>
    <xf numFmtId="165" fontId="9" fillId="8" borderId="0" xfId="7" applyNumberFormat="1" applyBorder="1" applyAlignment="1">
      <alignment horizontal="left" vertical="center"/>
    </xf>
    <xf numFmtId="3" fontId="3" fillId="4" borderId="0" xfId="2" applyNumberFormat="1" applyBorder="1" applyAlignment="1">
      <alignment horizontal="left" vertical="center"/>
    </xf>
    <xf numFmtId="0" fontId="3" fillId="6" borderId="14" xfId="5" applyFont="1" applyAlignment="1">
      <alignment horizontal="left" vertical="center"/>
    </xf>
    <xf numFmtId="0" fontId="6" fillId="6" borderId="14" xfId="5" applyFont="1" applyAlignment="1">
      <alignment horizontal="center" vertical="center" wrapText="1"/>
    </xf>
    <xf numFmtId="0" fontId="6" fillId="9" borderId="1" xfId="1" applyFill="1">
      <alignment horizontal="center" vertical="center"/>
    </xf>
    <xf numFmtId="0" fontId="3" fillId="9" borderId="0" xfId="2" applyFill="1" applyBorder="1" applyAlignment="1">
      <alignment horizontal="left" vertical="center"/>
    </xf>
    <xf numFmtId="0" fontId="4" fillId="2" borderId="12" xfId="3" applyBorder="1">
      <alignment horizontal="left" vertical="center"/>
    </xf>
    <xf numFmtId="0" fontId="4" fillId="2" borderId="9" xfId="3" applyBorder="1">
      <alignment horizontal="left" vertical="center"/>
    </xf>
    <xf numFmtId="0" fontId="4" fillId="2" borderId="2" xfId="3" applyBorder="1">
      <alignment horizontal="left" vertical="center"/>
    </xf>
    <xf numFmtId="0" fontId="4" fillId="2" borderId="4" xfId="3" applyBorder="1">
      <alignment horizontal="left" vertical="center"/>
    </xf>
    <xf numFmtId="0" fontId="7" fillId="5" borderId="2" xfId="4" applyBorder="1" applyAlignment="1">
      <alignment horizontal="left" vertical="center" wrapText="1" indent="1"/>
    </xf>
    <xf numFmtId="0" fontId="7" fillId="5" borderId="4" xfId="4" applyBorder="1">
      <alignment horizontal="left" vertical="center" indent="1"/>
    </xf>
    <xf numFmtId="0" fontId="7" fillId="5" borderId="15" xfId="4" applyBorder="1">
      <alignment horizontal="left" vertical="center" indent="1"/>
    </xf>
    <xf numFmtId="0" fontId="7" fillId="5" borderId="10" xfId="4" applyBorder="1">
      <alignment horizontal="left" vertical="center" indent="1"/>
    </xf>
    <xf numFmtId="0" fontId="7" fillId="5" borderId="16" xfId="4" applyBorder="1">
      <alignment horizontal="left" vertical="center" indent="1"/>
    </xf>
    <xf numFmtId="0" fontId="7" fillId="5" borderId="6" xfId="4" applyBorder="1">
      <alignment horizontal="left" vertical="center" indent="1"/>
    </xf>
    <xf numFmtId="0" fontId="1" fillId="0" borderId="0" xfId="0" applyFont="1" applyAlignment="1">
      <alignment horizontal="center" vertical="center"/>
    </xf>
    <xf numFmtId="0" fontId="7" fillId="5" borderId="1" xfId="4" applyAlignment="1">
      <alignment horizontal="left" vertical="center" indent="1"/>
    </xf>
    <xf numFmtId="0" fontId="7" fillId="5" borderId="1" xfId="4">
      <alignment horizontal="left" vertical="center" indent="1"/>
    </xf>
    <xf numFmtId="0" fontId="4" fillId="2" borderId="3" xfId="3" applyBorder="1">
      <alignment horizontal="left" vertical="center"/>
    </xf>
    <xf numFmtId="0" fontId="3" fillId="4" borderId="1" xfId="2" applyAlignment="1">
      <alignment horizontal="right" vertical="center" indent="1"/>
    </xf>
    <xf numFmtId="0" fontId="6" fillId="3" borderId="1" xfId="1">
      <alignment horizontal="center" vertical="center"/>
    </xf>
    <xf numFmtId="0" fontId="4" fillId="2" borderId="7" xfId="3" applyBorder="1">
      <alignment horizontal="left" vertical="center"/>
    </xf>
    <xf numFmtId="0" fontId="4" fillId="2" borderId="8" xfId="3" applyBorder="1">
      <alignment horizontal="left" vertical="center"/>
    </xf>
    <xf numFmtId="164" fontId="3" fillId="4" borderId="1" xfId="2" applyNumberFormat="1" applyAlignment="1">
      <alignment horizontal="center" vertical="center"/>
    </xf>
    <xf numFmtId="0" fontId="5" fillId="4" borderId="1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3" fillId="4" borderId="1" xfId="2" applyAlignment="1" applyProtection="1">
      <alignment horizontal="center" vertical="center"/>
      <protection locked="0"/>
    </xf>
    <xf numFmtId="0" fontId="3" fillId="4" borderId="1" xfId="2" applyAlignment="1" applyProtection="1">
      <alignment horizontal="left" vertical="center"/>
      <protection locked="0"/>
    </xf>
    <xf numFmtId="164" fontId="3" fillId="4" borderId="13" xfId="2" applyNumberFormat="1" applyBorder="1" applyAlignment="1">
      <alignment horizontal="center" vertical="center"/>
    </xf>
  </cellXfs>
  <cellStyles count="9">
    <cellStyle name="60% - Accent2" xfId="7" builtinId="36"/>
    <cellStyle name="Accent2" xfId="6" builtinId="33"/>
    <cellStyle name="fitness_general" xfId="2"/>
    <cellStyle name="fitness_info" xfId="4"/>
    <cellStyle name="fitness_section" xfId="3"/>
    <cellStyle name="Fitness-header" xfId="1"/>
    <cellStyle name="Hyperlink" xfId="8" builtinId="8"/>
    <cellStyle name="Normal" xfId="0" builtinId="0"/>
    <cellStyle name="Note" xfId="5" builtinId="10"/>
  </cellStyles>
  <dxfs count="2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9999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fill>
        <patternFill patternType="solid">
          <fgColor indexed="64"/>
          <bgColor rgb="FFFFCCCC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2" formatCode="0.0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numFmt numFmtId="0" formatCode="General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0" formatCode="General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>
        <top style="thin">
          <color theme="4" tint="-0.24994659260841701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outline="0">
        <left style="thin">
          <color rgb="FFB2B2B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vertical="center" textRotation="0" wrapText="1" indent="0" justifyLastLine="0" shrinkToFit="0" readingOrder="0"/>
      <border outline="0">
        <left style="thin">
          <color rgb="FFB2B2B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vertical="center" textRotation="0" wrapText="1" indent="0" justifyLastLine="0" shrinkToFit="0" readingOrder="0"/>
      <border outline="0">
        <right style="thin">
          <color rgb="FFB2B2B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border outline="0">
        <right style="thin">
          <color rgb="FFB2B2B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outline="0">
        <top style="thin">
          <color theme="4" tint="0.39994506668294322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9</xdr:col>
      <xdr:colOff>38100</xdr:colOff>
      <xdr:row>13</xdr:row>
      <xdr:rowOff>38862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1647825"/>
          <a:ext cx="1371600" cy="781812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16</xdr:row>
      <xdr:rowOff>0</xdr:rowOff>
    </xdr:from>
    <xdr:to>
      <xdr:col>9</xdr:col>
      <xdr:colOff>19051</xdr:colOff>
      <xdr:row>20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1" y="2933700"/>
          <a:ext cx="1352550" cy="752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23</xdr:row>
      <xdr:rowOff>1</xdr:rowOff>
    </xdr:from>
    <xdr:to>
      <xdr:col>9</xdr:col>
      <xdr:colOff>9525</xdr:colOff>
      <xdr:row>27</xdr:row>
      <xdr:rowOff>9524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1" y="4219576"/>
          <a:ext cx="1343024" cy="7524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28575</xdr:colOff>
      <xdr:row>34</xdr:row>
      <xdr:rowOff>9525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5505450"/>
          <a:ext cx="1362075" cy="733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7" name="_warmup" displayName="_warmup" ref="E9:J13" headerRowCount="0" headerRowDxfId="277" dataDxfId="275" headerRowBorderDxfId="276" tableBorderDxfId="274" totalsRowBorderDxfId="273">
  <tableColumns count="6">
    <tableColumn id="1" name="Column1" headerRowDxfId="272" dataDxfId="271" totalsRowDxfId="270"/>
    <tableColumn id="2" name="Column2" headerRowDxfId="269" dataDxfId="268" totalsRowDxfId="267"/>
    <tableColumn id="3" name="Column3" headerRowDxfId="266" dataDxfId="265" totalsRowDxfId="264"/>
    <tableColumn id="4" name="Column4" headerRowDxfId="263" dataDxfId="262" dataCellStyle="Note"/>
    <tableColumn id="5" name="Column5" headerRowDxfId="261" dataDxfId="260" dataCellStyle="Note"/>
    <tableColumn id="6" name="Column6" totalsRowFunction="count" headerRowDxfId="259" dataDxfId="258" dataCellStyle="Accent2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68" name="_strng" displayName="_strng" ref="E16:J20" headerRowCount="0" totalsRowShown="0" headerRowDxfId="257" dataDxfId="255" headerRowBorderDxfId="256" tableBorderDxfId="254">
  <tableColumns count="6">
    <tableColumn id="1" name="Column1" headerRowDxfId="253" dataDxfId="252"/>
    <tableColumn id="2" name="Column2" headerRowDxfId="251" dataDxfId="250"/>
    <tableColumn id="3" name="Column3" headerRowDxfId="249" dataDxfId="248"/>
    <tableColumn id="4" name="Column4" headerRowDxfId="247" dataDxfId="246"/>
    <tableColumn id="5" name="Column5" headerRowDxfId="245" dataDxfId="244"/>
    <tableColumn id="6" name="Column6" headerRowDxfId="243" dataCellStyle="Accent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69" name="_cardio" displayName="_cardio" ref="E23:J27" headerRowCount="0" totalsRowShown="0" headerRowDxfId="242" dataDxfId="240" headerRowBorderDxfId="241" tableBorderDxfId="239">
  <tableColumns count="6">
    <tableColumn id="1" name="Column1" headerRowDxfId="238" dataDxfId="237"/>
    <tableColumn id="2" name="Column2" headerRowDxfId="236" dataDxfId="235"/>
    <tableColumn id="3" name="Column3" headerRowDxfId="234" dataDxfId="233"/>
    <tableColumn id="4" name="Column4" headerRowDxfId="232" dataDxfId="231"/>
    <tableColumn id="5" name="Column5" headerRowDxfId="230" dataDxfId="229"/>
    <tableColumn id="6" name="Column6" headerRowDxfId="228" dataCellStyle="Accent2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70" name="_cooldown" displayName="_cooldown" ref="E30:J34" headerRowCount="0" totalsRowShown="0" headerRowDxfId="227" dataDxfId="225" headerRowBorderDxfId="226" tableBorderDxfId="224">
  <tableColumns count="6">
    <tableColumn id="1" name="Column1" headerRowDxfId="223" dataDxfId="222"/>
    <tableColumn id="2" name="Column2" headerRowDxfId="221" dataDxfId="220"/>
    <tableColumn id="3" name="Column3" headerRowDxfId="219" dataDxfId="218"/>
    <tableColumn id="4" name="Column4" headerRowDxfId="217" dataDxfId="216"/>
    <tableColumn id="5" name="Column5" headerRowDxfId="215" dataDxfId="214"/>
    <tableColumn id="6" name="Column6" headerRowDxfId="213" dataCellStyle="60% - Accent2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71" name="_warmtrk" displayName="_warmtrk" ref="B10:Z14" headerRowCount="0" totalsRowShown="0" headerRowDxfId="212" headerRowBorderDxfId="211" tableBorderDxfId="210" totalsRowBorderDxfId="209">
  <tableColumns count="25">
    <tableColumn id="1" name="Column1" headerRowDxfId="208" dataDxfId="207">
      <calculatedColumnFormula>(_warmup[], _warmtrk[Column1])</calculatedColumnFormula>
    </tableColumn>
    <tableColumn id="2" name="Column2" headerRowDxfId="206" dataDxfId="205"/>
    <tableColumn id="3" name="Column3" headerRowDxfId="204" dataDxfId="203"/>
    <tableColumn id="4" name="Column4" headerRowDxfId="202" dataDxfId="201"/>
    <tableColumn id="5" name="Column5" headerRowDxfId="200" dataDxfId="199"/>
    <tableColumn id="6" name="Column6" headerRowDxfId="198" dataDxfId="197"/>
    <tableColumn id="7" name="Column7" headerRowDxfId="196" dataDxfId="195"/>
    <tableColumn id="8" name="Column8" headerRowDxfId="194" dataDxfId="193"/>
    <tableColumn id="9" name="Column9" headerRowDxfId="192" dataDxfId="191"/>
    <tableColumn id="10" name="Column10" headerRowDxfId="190" dataDxfId="189"/>
    <tableColumn id="11" name="Column11" headerRowDxfId="188" dataDxfId="187"/>
    <tableColumn id="12" name="Column12" headerRowDxfId="186" dataDxfId="185"/>
    <tableColumn id="13" name="Column13" headerRowDxfId="184" dataDxfId="183"/>
    <tableColumn id="14" name="Column14" headerRowDxfId="182" dataDxfId="181"/>
    <tableColumn id="15" name="Column15" headerRowDxfId="180" dataDxfId="179"/>
    <tableColumn id="16" name="Column16" headerRowDxfId="178" dataDxfId="177"/>
    <tableColumn id="17" name="Column17" headerRowDxfId="176" dataDxfId="175"/>
    <tableColumn id="18" name="Column18" headerRowDxfId="174" dataDxfId="173"/>
    <tableColumn id="19" name="Column19" headerRowDxfId="172" dataDxfId="171"/>
    <tableColumn id="20" name="Column20" headerRowDxfId="170" dataDxfId="169"/>
    <tableColumn id="21" name="Column21" headerRowDxfId="168" dataDxfId="167"/>
    <tableColumn id="22" name="Column22" headerRowDxfId="166" dataDxfId="165"/>
    <tableColumn id="23" name="Column23" headerRowDxfId="164" dataDxfId="163"/>
    <tableColumn id="24" name="Column24" headerRowDxfId="162" dataDxfId="161"/>
    <tableColumn id="25" name="Column25" headerRowDxfId="160" dataDxfId="159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2" name="_strgtrk" displayName="_strgtrk" ref="B16:Z20" headerRowCount="0" totalsRowShown="0" headerRowDxfId="158" headerRowBorderDxfId="157" tableBorderDxfId="156">
  <tableColumns count="25">
    <tableColumn id="1" name="Column1" headerRowDxfId="155" dataDxfId="154"/>
    <tableColumn id="2" name="Column2" headerRowDxfId="153" dataDxfId="152"/>
    <tableColumn id="3" name="Column3" headerRowDxfId="151" dataDxfId="150"/>
    <tableColumn id="4" name="Column4" headerRowDxfId="149" dataDxfId="148"/>
    <tableColumn id="5" name="Column5" headerRowDxfId="147" dataDxfId="146"/>
    <tableColumn id="6" name="Column6" headerRowDxfId="145" dataDxfId="144"/>
    <tableColumn id="7" name="Column7" headerRowDxfId="143" dataDxfId="142"/>
    <tableColumn id="8" name="Column8" headerRowDxfId="141" dataDxfId="140"/>
    <tableColumn id="9" name="Column9" headerRowDxfId="139" dataDxfId="138"/>
    <tableColumn id="10" name="Column10" headerRowDxfId="137" dataDxfId="136"/>
    <tableColumn id="11" name="Column11" headerRowDxfId="135" dataDxfId="134"/>
    <tableColumn id="12" name="Column12" headerRowDxfId="133" dataDxfId="132"/>
    <tableColumn id="13" name="Column13" headerRowDxfId="131" dataDxfId="130"/>
    <tableColumn id="14" name="Column14" headerRowDxfId="129" dataDxfId="128"/>
    <tableColumn id="15" name="Column15" headerRowDxfId="127" dataDxfId="126"/>
    <tableColumn id="16" name="Column16" headerRowDxfId="125" dataDxfId="124"/>
    <tableColumn id="17" name="Column17" headerRowDxfId="123" dataDxfId="122"/>
    <tableColumn id="18" name="Column18" headerRowDxfId="121" dataDxfId="120"/>
    <tableColumn id="19" name="Column19" headerRowDxfId="119" dataDxfId="118"/>
    <tableColumn id="20" name="Column20" headerRowDxfId="117" dataDxfId="116"/>
    <tableColumn id="21" name="Column21" headerRowDxfId="115" dataDxfId="114"/>
    <tableColumn id="22" name="Column22" headerRowDxfId="113" dataDxfId="112"/>
    <tableColumn id="23" name="Column23" headerRowDxfId="111" dataDxfId="110"/>
    <tableColumn id="24" name="Column24" headerRowDxfId="109" dataDxfId="108"/>
    <tableColumn id="25" name="Column25" headerRowDxfId="107" dataDxfId="10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3" name="_cardiotrk" displayName="_cardiotrk" ref="B22:Z26" headerRowCount="0" totalsRowShown="0" headerRowDxfId="105" headerRowBorderDxfId="104" tableBorderDxfId="103">
  <tableColumns count="25">
    <tableColumn id="1" name="Column1" headerRowDxfId="102" dataDxfId="101"/>
    <tableColumn id="2" name="Column2" headerRowDxfId="100" dataDxfId="99"/>
    <tableColumn id="3" name="Column3" headerRowDxfId="98" dataDxfId="97"/>
    <tableColumn id="4" name="Column4" headerRowDxfId="96" dataDxfId="95"/>
    <tableColumn id="5" name="Column5" headerRowDxfId="94" dataDxfId="93"/>
    <tableColumn id="6" name="Column6" headerRowDxfId="92" dataDxfId="91"/>
    <tableColumn id="7" name="Column7" headerRowDxfId="90" dataDxfId="89"/>
    <tableColumn id="8" name="Column8" headerRowDxfId="88" dataDxfId="87"/>
    <tableColumn id="9" name="Column9" headerRowDxfId="86" dataDxfId="85"/>
    <tableColumn id="10" name="Column10" headerRowDxfId="84" dataDxfId="83"/>
    <tableColumn id="11" name="Column11" headerRowDxfId="82" dataDxfId="81"/>
    <tableColumn id="12" name="Column12" headerRowDxfId="80" dataDxfId="79"/>
    <tableColumn id="13" name="Column13" headerRowDxfId="78" dataDxfId="77"/>
    <tableColumn id="14" name="Column14" headerRowDxfId="76" dataDxfId="75"/>
    <tableColumn id="15" name="Column15" headerRowDxfId="74" dataDxfId="73"/>
    <tableColumn id="16" name="Column16" headerRowDxfId="72" dataDxfId="71"/>
    <tableColumn id="17" name="Column17" headerRowDxfId="70" dataDxfId="69"/>
    <tableColumn id="18" name="Column18" headerRowDxfId="68" dataDxfId="67"/>
    <tableColumn id="19" name="Column19" headerRowDxfId="66" dataDxfId="65"/>
    <tableColumn id="20" name="Column20" headerRowDxfId="64" dataDxfId="63"/>
    <tableColumn id="21" name="Column21" headerRowDxfId="62" dataDxfId="61"/>
    <tableColumn id="22" name="Column22" headerRowDxfId="60" dataDxfId="59"/>
    <tableColumn id="23" name="Column23" headerRowDxfId="58" dataDxfId="57"/>
    <tableColumn id="24" name="Column24" headerRowDxfId="56" dataDxfId="55"/>
    <tableColumn id="25" name="Column25" headerRowDxfId="54" dataDxfId="5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4" name="_cooltrk" displayName="_cooltrk" ref="B28:Z32" headerRowCount="0" totalsRowShown="0" headerRowDxfId="52" headerRowBorderDxfId="51" tableBorderDxfId="50">
  <tableColumns count="25">
    <tableColumn id="1" name="Column1" headerRowDxfId="49" dataDxfId="48"/>
    <tableColumn id="2" name="Column2" headerRowDxfId="47" dataDxfId="46"/>
    <tableColumn id="3" name="Column3" headerRowDxfId="45" dataDxfId="44"/>
    <tableColumn id="4" name="Column4" headerRowDxfId="43" dataDxfId="42"/>
    <tableColumn id="5" name="Column5" headerRowDxfId="41" dataDxfId="40"/>
    <tableColumn id="6" name="Column6" headerRowDxfId="39" dataDxfId="38"/>
    <tableColumn id="7" name="Column7" headerRowDxfId="37" dataDxfId="36"/>
    <tableColumn id="8" name="Column8" headerRowDxfId="35" dataDxfId="34"/>
    <tableColumn id="9" name="Column9" headerRowDxfId="33" dataDxfId="32"/>
    <tableColumn id="10" name="Column10" headerRowDxfId="31" dataDxfId="30"/>
    <tableColumn id="11" name="Column11" headerRowDxfId="29" dataDxfId="28"/>
    <tableColumn id="12" name="Column12" headerRowDxfId="27" dataDxfId="26"/>
    <tableColumn id="13" name="Column13" headerRowDxfId="25" dataDxfId="24"/>
    <tableColumn id="14" name="Column14" headerRowDxfId="23" dataDxfId="22"/>
    <tableColumn id="15" name="Column15" headerRowDxfId="21" dataDxfId="20"/>
    <tableColumn id="16" name="Column16" headerRowDxfId="19" dataDxfId="18"/>
    <tableColumn id="17" name="Column17" headerRowDxfId="17" dataDxfId="16"/>
    <tableColumn id="18" name="Column18" headerRowDxfId="15" dataDxfId="14"/>
    <tableColumn id="19" name="Column19" headerRowDxfId="13" dataDxfId="12"/>
    <tableColumn id="20" name="Column20" headerRowDxfId="11" dataDxfId="10"/>
    <tableColumn id="21" name="Column21" headerRowDxfId="9" dataDxfId="8"/>
    <tableColumn id="22" name="Column22" headerRowDxfId="7" dataDxfId="6"/>
    <tableColumn id="23" name="Column23" headerRowDxfId="5" dataDxfId="4"/>
    <tableColumn id="24" name="Column24" headerRowDxfId="3" dataDxfId="2"/>
    <tableColumn id="25" name="Column25" headerRowDxfId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Tritium" TargetMode="External"/><Relationship Id="rId13" Type="http://schemas.openxmlformats.org/officeDocument/2006/relationships/table" Target="../tables/table3.xml"/><Relationship Id="rId3" Type="http://schemas.openxmlformats.org/officeDocument/2006/relationships/hyperlink" Target="http://en.wikipedia.org/wiki/Strontium-89" TargetMode="External"/><Relationship Id="rId7" Type="http://schemas.openxmlformats.org/officeDocument/2006/relationships/hyperlink" Target="http://en.wikipedia.org/wiki/Iodine-131" TargetMode="External"/><Relationship Id="rId12" Type="http://schemas.openxmlformats.org/officeDocument/2006/relationships/table" Target="../tables/table2.xml"/><Relationship Id="rId2" Type="http://schemas.openxmlformats.org/officeDocument/2006/relationships/hyperlink" Target="http://en.wikipedia.org/wiki/Zirconium-95" TargetMode="External"/><Relationship Id="rId1" Type="http://schemas.openxmlformats.org/officeDocument/2006/relationships/hyperlink" Target="http://en.wikipedia.org/wiki/Caesium-137" TargetMode="External"/><Relationship Id="rId6" Type="http://schemas.openxmlformats.org/officeDocument/2006/relationships/hyperlink" Target="http://en.wikipedia.org/wiki/Cerium-141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en.wikipedia.org/wiki/Niobium-95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n.wikipedia.org/wiki/Ruthenium-103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35"/>
  <sheetViews>
    <sheetView showGridLines="0" tabSelected="1" topLeftCell="A2" workbookViewId="0">
      <selection activeCell="A2" sqref="A2:K2"/>
    </sheetView>
  </sheetViews>
  <sheetFormatPr defaultRowHeight="14.15" x14ac:dyDescent="0.35"/>
  <cols>
    <col min="1" max="1" width="5.5" customWidth="1"/>
    <col min="2" max="2" width="15" customWidth="1"/>
    <col min="3" max="3" width="23.7109375" customWidth="1"/>
    <col min="4" max="4" width="2.35546875" customWidth="1"/>
    <col min="5" max="5" width="22.140625" customWidth="1"/>
    <col min="6" max="9" width="8.7109375" customWidth="1"/>
    <col min="10" max="10" width="9.7109375" customWidth="1"/>
    <col min="11" max="11" width="3.7109375" customWidth="1"/>
  </cols>
  <sheetData>
    <row r="2" spans="1:11" ht="15.45" x14ac:dyDescent="0.35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x14ac:dyDescent="0.35">
      <c r="A4" s="1"/>
      <c r="B4" s="81" t="s">
        <v>32</v>
      </c>
      <c r="C4" s="81"/>
      <c r="D4" s="81"/>
      <c r="E4" s="78" t="s">
        <v>45</v>
      </c>
      <c r="F4" s="78"/>
      <c r="G4" s="78"/>
      <c r="H4" s="78"/>
      <c r="I4" s="78"/>
      <c r="J4" s="78"/>
    </row>
    <row r="5" spans="1:11" x14ac:dyDescent="0.35">
      <c r="A5" s="1"/>
      <c r="B5" s="81" t="s">
        <v>33</v>
      </c>
      <c r="C5" s="81"/>
      <c r="D5" s="81"/>
      <c r="E5" s="79" t="s">
        <v>44</v>
      </c>
      <c r="F5" s="79"/>
      <c r="G5" s="79"/>
      <c r="H5" s="79"/>
      <c r="I5" s="79"/>
      <c r="J5" s="79"/>
    </row>
    <row r="6" spans="1:11" x14ac:dyDescent="0.35">
      <c r="A6" s="1"/>
      <c r="B6" s="4"/>
      <c r="C6" s="4"/>
      <c r="D6" s="4"/>
      <c r="E6" s="4"/>
      <c r="F6" s="4"/>
      <c r="G6" s="4"/>
      <c r="H6" s="80" t="s">
        <v>21</v>
      </c>
      <c r="I6" s="80"/>
      <c r="J6" s="43">
        <v>40613</v>
      </c>
    </row>
    <row r="7" spans="1:11" x14ac:dyDescent="0.35">
      <c r="A7" s="1"/>
      <c r="D7" s="4"/>
      <c r="E7" s="11"/>
      <c r="F7" s="7"/>
      <c r="G7" s="7"/>
      <c r="H7" s="7"/>
      <c r="I7" s="7"/>
      <c r="J7" s="7"/>
    </row>
    <row r="8" spans="1:11" x14ac:dyDescent="0.35">
      <c r="A8" s="1"/>
      <c r="B8" s="67" t="s">
        <v>34</v>
      </c>
      <c r="C8" s="68"/>
      <c r="D8" s="4"/>
      <c r="E8" s="14" t="s">
        <v>36</v>
      </c>
      <c r="F8" s="5"/>
      <c r="G8" s="5"/>
      <c r="H8" s="5"/>
      <c r="I8" s="5"/>
      <c r="J8" s="5"/>
    </row>
    <row r="9" spans="1:11" x14ac:dyDescent="0.35">
      <c r="A9" s="1"/>
      <c r="B9" s="44" t="s">
        <v>0</v>
      </c>
      <c r="C9" s="15" t="s">
        <v>46</v>
      </c>
      <c r="D9" s="4"/>
      <c r="E9" s="13" t="s">
        <v>7</v>
      </c>
      <c r="F9" s="13" t="s">
        <v>56</v>
      </c>
      <c r="G9" s="13" t="s">
        <v>57</v>
      </c>
      <c r="H9" s="64" t="s">
        <v>23</v>
      </c>
      <c r="I9" s="64" t="s">
        <v>22</v>
      </c>
      <c r="J9" s="52" t="s">
        <v>5</v>
      </c>
    </row>
    <row r="10" spans="1:11" ht="15.45" x14ac:dyDescent="0.35">
      <c r="A10" s="1"/>
      <c r="B10" s="44" t="s">
        <v>1</v>
      </c>
      <c r="C10" s="15" t="s">
        <v>47</v>
      </c>
      <c r="D10" s="4"/>
      <c r="E10" s="51" t="s">
        <v>55</v>
      </c>
      <c r="F10" s="12" t="s">
        <v>61</v>
      </c>
      <c r="G10" s="56">
        <v>0.3</v>
      </c>
      <c r="H10" s="63"/>
      <c r="I10" s="63"/>
      <c r="J10" s="53" t="s">
        <v>58</v>
      </c>
    </row>
    <row r="11" spans="1:11" x14ac:dyDescent="0.35">
      <c r="A11" s="1"/>
      <c r="B11" s="44" t="s">
        <v>35</v>
      </c>
      <c r="C11" s="15" t="s">
        <v>48</v>
      </c>
      <c r="D11" s="4"/>
      <c r="E11" s="57" t="s">
        <v>62</v>
      </c>
      <c r="F11" s="12" t="s">
        <v>63</v>
      </c>
      <c r="G11" s="56">
        <v>1</v>
      </c>
      <c r="H11" s="63"/>
      <c r="I11" s="63"/>
      <c r="J11" s="53" t="s">
        <v>58</v>
      </c>
    </row>
    <row r="12" spans="1:11" x14ac:dyDescent="0.35">
      <c r="A12" s="1"/>
      <c r="B12" s="44" t="s">
        <v>2</v>
      </c>
      <c r="C12" s="15" t="s">
        <v>49</v>
      </c>
      <c r="D12" s="4"/>
      <c r="E12" s="12" t="s">
        <v>64</v>
      </c>
      <c r="F12" s="12" t="s">
        <v>65</v>
      </c>
      <c r="G12" s="58">
        <v>1E-4</v>
      </c>
      <c r="H12" s="63"/>
      <c r="I12" s="63"/>
      <c r="J12" s="53" t="s">
        <v>58</v>
      </c>
    </row>
    <row r="13" spans="1:11" x14ac:dyDescent="0.35">
      <c r="A13" s="1"/>
      <c r="B13" s="44" t="s">
        <v>29</v>
      </c>
      <c r="C13" s="15" t="s">
        <v>50</v>
      </c>
      <c r="D13" s="4"/>
      <c r="E13" s="59" t="s">
        <v>66</v>
      </c>
      <c r="F13" s="12" t="s">
        <v>67</v>
      </c>
      <c r="G13" s="58">
        <v>1E-4</v>
      </c>
      <c r="H13" s="63"/>
      <c r="I13" s="63"/>
      <c r="J13" s="53" t="s">
        <v>58</v>
      </c>
    </row>
    <row r="14" spans="1:11" x14ac:dyDescent="0.35">
      <c r="A14" s="1"/>
      <c r="B14" s="44" t="s">
        <v>3</v>
      </c>
      <c r="C14" s="15" t="s">
        <v>51</v>
      </c>
      <c r="D14" s="4"/>
      <c r="E14" s="1"/>
      <c r="F14" s="1"/>
      <c r="G14" s="1"/>
      <c r="H14" s="1"/>
      <c r="I14" s="1"/>
      <c r="J14" s="54"/>
    </row>
    <row r="15" spans="1:11" x14ac:dyDescent="0.35">
      <c r="A15" s="1"/>
      <c r="B15" s="44" t="s">
        <v>41</v>
      </c>
      <c r="C15" s="45" t="s">
        <v>52</v>
      </c>
      <c r="D15" s="4"/>
      <c r="E15" s="14" t="s">
        <v>24</v>
      </c>
      <c r="F15" s="1"/>
      <c r="G15" s="1"/>
      <c r="H15" s="1"/>
      <c r="I15" s="1"/>
      <c r="J15" s="54"/>
    </row>
    <row r="16" spans="1:11" x14ac:dyDescent="0.35">
      <c r="A16" s="1"/>
      <c r="B16" s="44" t="s">
        <v>38</v>
      </c>
      <c r="C16" s="15" t="s">
        <v>53</v>
      </c>
      <c r="D16" s="4"/>
      <c r="E16" s="13" t="s">
        <v>7</v>
      </c>
      <c r="F16" s="13" t="s">
        <v>56</v>
      </c>
      <c r="G16" s="13" t="s">
        <v>57</v>
      </c>
      <c r="H16" s="65" t="s">
        <v>23</v>
      </c>
      <c r="I16" s="65" t="s">
        <v>22</v>
      </c>
      <c r="J16" s="52" t="s">
        <v>5</v>
      </c>
    </row>
    <row r="17" spans="1:10" ht="15.45" x14ac:dyDescent="0.4">
      <c r="A17" s="1"/>
      <c r="B17" s="48" t="s">
        <v>39</v>
      </c>
      <c r="C17" s="16" t="s">
        <v>54</v>
      </c>
      <c r="D17" s="4"/>
      <c r="E17" s="50" t="s">
        <v>68</v>
      </c>
      <c r="F17" s="12" t="s">
        <v>69</v>
      </c>
      <c r="G17" s="58">
        <v>2.9999999999999997E-4</v>
      </c>
      <c r="H17" s="66"/>
      <c r="I17" s="66"/>
      <c r="J17" s="53" t="s">
        <v>58</v>
      </c>
    </row>
    <row r="18" spans="1:10" x14ac:dyDescent="0.35">
      <c r="A18" s="1"/>
      <c r="B18" s="48" t="s">
        <v>6</v>
      </c>
      <c r="C18" s="47" t="e">
        <f>IF(C13,(C13/(B18C11*12+C12)/(C11*12+C12)*703),0)</f>
        <v>#VALUE!</v>
      </c>
      <c r="D18" s="4"/>
      <c r="E18" s="57" t="s">
        <v>70</v>
      </c>
      <c r="F18" s="12" t="s">
        <v>71</v>
      </c>
      <c r="G18" s="58">
        <v>1E-4</v>
      </c>
      <c r="H18" s="66"/>
      <c r="I18" s="66"/>
      <c r="J18" s="53" t="s">
        <v>58</v>
      </c>
    </row>
    <row r="19" spans="1:10" x14ac:dyDescent="0.35">
      <c r="A19" s="1"/>
      <c r="B19" s="49" t="s">
        <v>40</v>
      </c>
      <c r="C19" s="16"/>
      <c r="D19" s="4"/>
      <c r="E19" s="57" t="s">
        <v>72</v>
      </c>
      <c r="F19" s="12" t="s">
        <v>73</v>
      </c>
      <c r="G19" s="56">
        <v>0.3</v>
      </c>
      <c r="H19" s="66"/>
      <c r="I19" s="66"/>
      <c r="J19" s="53" t="s">
        <v>58</v>
      </c>
    </row>
    <row r="20" spans="1:10" x14ac:dyDescent="0.35">
      <c r="A20" s="1"/>
      <c r="D20" s="4"/>
      <c r="E20" s="57" t="s">
        <v>74</v>
      </c>
      <c r="F20" s="12" t="s">
        <v>75</v>
      </c>
      <c r="G20" s="58">
        <v>2.9999999999999997E-4</v>
      </c>
      <c r="H20" s="66"/>
      <c r="I20" s="66"/>
      <c r="J20" s="53" t="s">
        <v>58</v>
      </c>
    </row>
    <row r="21" spans="1:10" x14ac:dyDescent="0.35">
      <c r="A21" s="1"/>
      <c r="B21" s="69" t="s">
        <v>9</v>
      </c>
      <c r="C21" s="70"/>
      <c r="D21" s="4"/>
      <c r="E21" s="3"/>
      <c r="F21" s="3"/>
      <c r="G21" s="3"/>
      <c r="H21" s="3"/>
      <c r="I21" s="3"/>
      <c r="J21" s="55"/>
    </row>
    <row r="22" spans="1:10" x14ac:dyDescent="0.35">
      <c r="A22" s="1"/>
      <c r="B22" s="71" t="s">
        <v>92</v>
      </c>
      <c r="C22" s="72"/>
      <c r="D22" s="4"/>
      <c r="E22" s="14" t="s">
        <v>8</v>
      </c>
      <c r="F22" s="3"/>
      <c r="G22" s="3"/>
      <c r="H22" s="3"/>
      <c r="I22" s="3"/>
      <c r="J22" s="55"/>
    </row>
    <row r="23" spans="1:10" x14ac:dyDescent="0.35">
      <c r="A23" s="1"/>
      <c r="B23" s="73"/>
      <c r="C23" s="74"/>
      <c r="D23" s="4"/>
      <c r="E23" s="13" t="s">
        <v>7</v>
      </c>
      <c r="F23" s="13" t="s">
        <v>56</v>
      </c>
      <c r="G23" s="13" t="s">
        <v>84</v>
      </c>
      <c r="H23" s="13" t="s">
        <v>23</v>
      </c>
      <c r="I23" s="13" t="s">
        <v>22</v>
      </c>
      <c r="J23" s="52" t="s">
        <v>5</v>
      </c>
    </row>
    <row r="24" spans="1:10" x14ac:dyDescent="0.35">
      <c r="A24" s="1"/>
      <c r="B24" s="73"/>
      <c r="C24" s="74"/>
      <c r="D24" s="4"/>
      <c r="E24" s="57" t="s">
        <v>76</v>
      </c>
      <c r="F24" s="12" t="s">
        <v>77</v>
      </c>
      <c r="G24" s="58">
        <v>1E-4</v>
      </c>
      <c r="H24" s="12"/>
      <c r="I24" s="12"/>
      <c r="J24" s="53" t="s">
        <v>58</v>
      </c>
    </row>
    <row r="25" spans="1:10" x14ac:dyDescent="0.35">
      <c r="A25" s="1"/>
      <c r="B25" s="73"/>
      <c r="C25" s="74"/>
      <c r="D25" s="4"/>
      <c r="E25" s="57" t="s">
        <v>78</v>
      </c>
      <c r="F25" s="12" t="s">
        <v>93</v>
      </c>
      <c r="G25" s="58">
        <v>1E-4</v>
      </c>
      <c r="H25" s="12"/>
      <c r="I25" s="12"/>
      <c r="J25" s="53" t="s">
        <v>58</v>
      </c>
    </row>
    <row r="26" spans="1:10" ht="15.45" x14ac:dyDescent="0.4">
      <c r="A26" s="1"/>
      <c r="B26" s="73"/>
      <c r="C26" s="74"/>
      <c r="D26" s="4"/>
      <c r="E26" s="50" t="s">
        <v>79</v>
      </c>
      <c r="F26" s="12" t="s">
        <v>94</v>
      </c>
      <c r="G26" s="56">
        <v>0.05</v>
      </c>
      <c r="H26" s="12"/>
      <c r="I26" s="12"/>
      <c r="J26" s="53" t="s">
        <v>58</v>
      </c>
    </row>
    <row r="27" spans="1:10" x14ac:dyDescent="0.35">
      <c r="A27" s="1"/>
      <c r="B27" s="73"/>
      <c r="C27" s="74"/>
      <c r="D27" s="4"/>
      <c r="E27" s="57" t="s">
        <v>80</v>
      </c>
      <c r="F27" s="12" t="s">
        <v>81</v>
      </c>
      <c r="G27" s="56">
        <v>1</v>
      </c>
      <c r="H27" s="12"/>
      <c r="I27" s="12"/>
      <c r="J27" s="53" t="s">
        <v>58</v>
      </c>
    </row>
    <row r="28" spans="1:10" x14ac:dyDescent="0.35">
      <c r="A28" s="1"/>
      <c r="B28" s="73"/>
      <c r="C28" s="74"/>
      <c r="D28" s="4"/>
      <c r="E28" s="3"/>
      <c r="F28" s="3"/>
      <c r="G28" s="3"/>
      <c r="H28" s="3"/>
      <c r="I28" s="3"/>
      <c r="J28" s="3"/>
    </row>
    <row r="29" spans="1:10" x14ac:dyDescent="0.35">
      <c r="A29" s="1"/>
      <c r="B29" s="73"/>
      <c r="C29" s="74"/>
      <c r="D29" s="4"/>
      <c r="E29" s="14" t="s">
        <v>37</v>
      </c>
      <c r="F29" s="3"/>
      <c r="G29" s="3"/>
      <c r="H29" s="3"/>
      <c r="I29" s="3"/>
      <c r="J29" s="3"/>
    </row>
    <row r="30" spans="1:10" x14ac:dyDescent="0.35">
      <c r="A30" s="1"/>
      <c r="B30" s="73"/>
      <c r="C30" s="74"/>
      <c r="D30" s="4"/>
      <c r="E30" s="13" t="s">
        <v>7</v>
      </c>
      <c r="F30" s="13" t="s">
        <v>56</v>
      </c>
      <c r="G30" s="13" t="s">
        <v>84</v>
      </c>
      <c r="H30" s="13" t="s">
        <v>23</v>
      </c>
      <c r="I30" s="13" t="s">
        <v>22</v>
      </c>
      <c r="J30" s="60" t="s">
        <v>5</v>
      </c>
    </row>
    <row r="31" spans="1:10" x14ac:dyDescent="0.35">
      <c r="A31" s="1"/>
      <c r="B31" s="73"/>
      <c r="C31" s="74"/>
      <c r="D31" s="4"/>
      <c r="E31" s="57" t="s">
        <v>82</v>
      </c>
      <c r="F31" s="12" t="s">
        <v>83</v>
      </c>
      <c r="G31" s="56">
        <v>1</v>
      </c>
      <c r="H31" s="12"/>
      <c r="I31" s="12"/>
      <c r="J31" s="61" t="s">
        <v>59</v>
      </c>
    </row>
    <row r="32" spans="1:10" x14ac:dyDescent="0.35">
      <c r="A32" s="1"/>
      <c r="B32" s="73"/>
      <c r="C32" s="74"/>
      <c r="D32" s="4"/>
      <c r="E32" s="12" t="s">
        <v>86</v>
      </c>
      <c r="F32" s="12" t="s">
        <v>85</v>
      </c>
      <c r="G32" s="12">
        <v>0.04</v>
      </c>
      <c r="H32" s="12"/>
      <c r="I32" s="12"/>
      <c r="J32" s="61" t="s">
        <v>60</v>
      </c>
    </row>
    <row r="33" spans="1:10" x14ac:dyDescent="0.35">
      <c r="A33" s="1"/>
      <c r="B33" s="73"/>
      <c r="C33" s="74"/>
      <c r="D33" s="4"/>
      <c r="E33" s="12" t="s">
        <v>87</v>
      </c>
      <c r="F33" s="62" t="s">
        <v>95</v>
      </c>
      <c r="G33" s="12">
        <v>0.04</v>
      </c>
      <c r="H33" s="12"/>
      <c r="I33" s="12"/>
      <c r="J33" s="61" t="s">
        <v>88</v>
      </c>
    </row>
    <row r="34" spans="1:10" x14ac:dyDescent="0.35">
      <c r="A34" s="1"/>
      <c r="B34" s="75"/>
      <c r="C34" s="76"/>
      <c r="D34" s="4"/>
      <c r="E34" s="12" t="s">
        <v>90</v>
      </c>
      <c r="F34" s="12" t="s">
        <v>91</v>
      </c>
      <c r="G34" s="58">
        <v>0</v>
      </c>
      <c r="H34" s="12"/>
      <c r="I34" s="12"/>
      <c r="J34" s="61" t="s">
        <v>89</v>
      </c>
    </row>
    <row r="35" spans="1:10" x14ac:dyDescent="0.35">
      <c r="A35" s="1"/>
      <c r="B35" s="5"/>
      <c r="C35" s="5"/>
      <c r="D35" s="4"/>
    </row>
  </sheetData>
  <mergeCells count="9">
    <mergeCell ref="B8:C8"/>
    <mergeCell ref="B21:C21"/>
    <mergeCell ref="B22:C34"/>
    <mergeCell ref="A2:K2"/>
    <mergeCell ref="E4:J4"/>
    <mergeCell ref="E5:J5"/>
    <mergeCell ref="H6:I6"/>
    <mergeCell ref="B4:D4"/>
    <mergeCell ref="B5:D5"/>
  </mergeCells>
  <hyperlinks>
    <hyperlink ref="E11" r:id="rId1" tooltip="Caesium-137" display="http://en.wikipedia.org/wiki/Caesium-137"/>
    <hyperlink ref="E18" r:id="rId2" tooltip="Zirconium-95" display="http://en.wikipedia.org/wiki/Zirconium-95"/>
    <hyperlink ref="E19" r:id="rId3" tooltip="Strontium-89" display="http://en.wikipedia.org/wiki/Strontium-89"/>
    <hyperlink ref="E20" r:id="rId4" tooltip="Ruthenium-103" display="http://en.wikipedia.org/wiki/Ruthenium-103"/>
    <hyperlink ref="E24" r:id="rId5" tooltip="Niobium-95" display="http://en.wikipedia.org/wiki/Niobium-95"/>
    <hyperlink ref="E25" r:id="rId6" tooltip="Cerium-141" display="http://en.wikipedia.org/wiki/Cerium-141"/>
    <hyperlink ref="E27" r:id="rId7" tooltip="Iodine-131" display="http://en.wikipedia.org/wiki/Iodine-131"/>
    <hyperlink ref="E31" r:id="rId8" tooltip="Tritium" display="http://en.wikipedia.org/wiki/Tritium"/>
  </hyperlinks>
  <pageMargins left="0.7" right="0.7" top="0.75" bottom="0.75" header="0.3" footer="0.3"/>
  <pageSetup paperSize="9" fitToHeight="0" orientation="landscape" horizontalDpi="1200" verticalDpi="1200" r:id="rId9"/>
  <drawing r:id="rId10"/>
  <tableParts count="4"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AD44"/>
  <sheetViews>
    <sheetView showGridLines="0" workbookViewId="0">
      <selection activeCell="C11" sqref="C11"/>
    </sheetView>
  </sheetViews>
  <sheetFormatPr defaultRowHeight="14.15" x14ac:dyDescent="0.35"/>
  <cols>
    <col min="1" max="1" width="2.640625" customWidth="1"/>
    <col min="2" max="2" width="13.35546875" customWidth="1"/>
    <col min="3" max="26" width="4.35546875" style="1" customWidth="1"/>
    <col min="27" max="30" width="3.640625" style="1" customWidth="1"/>
  </cols>
  <sheetData>
    <row r="2" spans="2:30" ht="21" customHeight="1" x14ac:dyDescent="0.35"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2:30" x14ac:dyDescent="0.35">
      <c r="B3" s="86" t="s">
        <v>30</v>
      </c>
      <c r="C3" s="85">
        <f>'Info &amp; Schedule'!J$6</f>
        <v>40613</v>
      </c>
      <c r="D3" s="85"/>
      <c r="E3" s="42" t="s">
        <v>31</v>
      </c>
      <c r="F3" s="85">
        <f>C3+5</f>
        <v>40618</v>
      </c>
      <c r="G3" s="85"/>
      <c r="H3" s="40"/>
      <c r="I3" s="40"/>
      <c r="J3" s="40"/>
      <c r="K3" s="40"/>
      <c r="L3" s="41"/>
      <c r="M3" s="4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30" x14ac:dyDescent="0.35">
      <c r="B4" s="86"/>
      <c r="C4" s="83" t="s">
        <v>25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68"/>
    </row>
    <row r="5" spans="2:30" x14ac:dyDescent="0.35">
      <c r="B5" s="86"/>
      <c r="C5" s="38" t="s">
        <v>4</v>
      </c>
      <c r="D5" s="89" t="s">
        <v>42</v>
      </c>
      <c r="E5" s="89"/>
      <c r="F5" s="89"/>
      <c r="G5" s="89"/>
      <c r="H5" s="89"/>
      <c r="I5" s="39" t="s">
        <v>10</v>
      </c>
      <c r="J5" s="89" t="s">
        <v>26</v>
      </c>
      <c r="K5" s="89"/>
      <c r="L5" s="89"/>
      <c r="M5" s="89"/>
      <c r="N5" s="89"/>
      <c r="O5" s="39" t="s">
        <v>11</v>
      </c>
      <c r="P5" s="90" t="s">
        <v>27</v>
      </c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2:30" ht="9" customHeight="1" x14ac:dyDescent="0.3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30" ht="27.75" customHeight="1" x14ac:dyDescent="0.35">
      <c r="B7" s="8"/>
      <c r="C7" s="88" t="s">
        <v>43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2:30" x14ac:dyDescent="0.35">
      <c r="B8" s="10" t="s">
        <v>19</v>
      </c>
      <c r="C8" s="82" t="s">
        <v>12</v>
      </c>
      <c r="D8" s="82"/>
      <c r="E8" s="82"/>
      <c r="F8" s="82"/>
      <c r="G8" s="82" t="s">
        <v>13</v>
      </c>
      <c r="H8" s="82"/>
      <c r="I8" s="82"/>
      <c r="J8" s="82"/>
      <c r="K8" s="82" t="s">
        <v>14</v>
      </c>
      <c r="L8" s="82"/>
      <c r="M8" s="82"/>
      <c r="N8" s="82"/>
      <c r="O8" s="82" t="s">
        <v>15</v>
      </c>
      <c r="P8" s="82"/>
      <c r="Q8" s="82"/>
      <c r="R8" s="82"/>
      <c r="S8" s="82" t="s">
        <v>16</v>
      </c>
      <c r="T8" s="82"/>
      <c r="U8" s="82"/>
      <c r="V8" s="82"/>
      <c r="W8" s="82" t="s">
        <v>17</v>
      </c>
      <c r="X8" s="82"/>
      <c r="Y8" s="82"/>
      <c r="Z8" s="82"/>
    </row>
    <row r="9" spans="2:30" ht="14.25" customHeight="1" x14ac:dyDescent="0.35">
      <c r="B9" s="10" t="s">
        <v>18</v>
      </c>
      <c r="C9" s="91">
        <f>C3</f>
        <v>40613</v>
      </c>
      <c r="D9" s="91"/>
      <c r="E9" s="91"/>
      <c r="F9" s="91"/>
      <c r="G9" s="91">
        <f>C3+1</f>
        <v>40614</v>
      </c>
      <c r="H9" s="91"/>
      <c r="I9" s="91"/>
      <c r="J9" s="91"/>
      <c r="K9" s="91">
        <f>C3+2</f>
        <v>40615</v>
      </c>
      <c r="L9" s="91"/>
      <c r="M9" s="91"/>
      <c r="N9" s="91"/>
      <c r="O9" s="91">
        <f>C3+3</f>
        <v>40616</v>
      </c>
      <c r="P9" s="91"/>
      <c r="Q9" s="91"/>
      <c r="R9" s="91"/>
      <c r="S9" s="91">
        <f>C3+4</f>
        <v>40617</v>
      </c>
      <c r="T9" s="91"/>
      <c r="U9" s="91"/>
      <c r="V9" s="91"/>
      <c r="W9" s="91">
        <f>C3+5</f>
        <v>40618</v>
      </c>
      <c r="X9" s="91"/>
      <c r="Y9" s="91"/>
      <c r="Z9" s="91"/>
    </row>
    <row r="10" spans="2:30" x14ac:dyDescent="0.35">
      <c r="B10" s="27" t="str">
        <f>'Info &amp; Schedule'!E$9</f>
        <v>Exercises</v>
      </c>
      <c r="C10" s="46" t="s">
        <v>4</v>
      </c>
      <c r="D10" s="46" t="s">
        <v>11</v>
      </c>
      <c r="E10" s="46" t="s">
        <v>10</v>
      </c>
      <c r="F10" s="46" t="s">
        <v>11</v>
      </c>
      <c r="G10" s="46" t="s">
        <v>4</v>
      </c>
      <c r="H10" s="46" t="s">
        <v>11</v>
      </c>
      <c r="I10" s="46" t="s">
        <v>10</v>
      </c>
      <c r="J10" s="46" t="s">
        <v>11</v>
      </c>
      <c r="K10" s="46" t="s">
        <v>4</v>
      </c>
      <c r="L10" s="46" t="s">
        <v>11</v>
      </c>
      <c r="M10" s="46" t="s">
        <v>10</v>
      </c>
      <c r="N10" s="46" t="s">
        <v>11</v>
      </c>
      <c r="O10" s="46" t="s">
        <v>4</v>
      </c>
      <c r="P10" s="46" t="s">
        <v>11</v>
      </c>
      <c r="Q10" s="46" t="s">
        <v>10</v>
      </c>
      <c r="R10" s="46" t="s">
        <v>11</v>
      </c>
      <c r="S10" s="46" t="s">
        <v>4</v>
      </c>
      <c r="T10" s="46" t="s">
        <v>11</v>
      </c>
      <c r="U10" s="46" t="s">
        <v>10</v>
      </c>
      <c r="V10" s="46" t="s">
        <v>11</v>
      </c>
      <c r="W10" s="46" t="s">
        <v>4</v>
      </c>
      <c r="X10" s="46" t="s">
        <v>11</v>
      </c>
      <c r="Y10" s="46" t="s">
        <v>10</v>
      </c>
      <c r="Z10" s="46" t="s">
        <v>11</v>
      </c>
      <c r="AA10" s="2"/>
      <c r="AB10" s="2"/>
      <c r="AC10" s="2"/>
      <c r="AD10" s="2"/>
    </row>
    <row r="11" spans="2:30" x14ac:dyDescent="0.35">
      <c r="B11" s="28" t="str">
        <f>'Info &amp; Schedule'!E$10</f>
        <v>Strontium-90/yttrium-90</v>
      </c>
      <c r="C11" s="21"/>
      <c r="D11" s="22" t="e">
        <f>('Info &amp; Schedule'!F$10)-C11</f>
        <v>#VALUE!</v>
      </c>
      <c r="E11" s="21"/>
      <c r="F11" s="26">
        <f>('Info &amp; Schedule'!G$10)-E11</f>
        <v>0.3</v>
      </c>
      <c r="G11" s="21"/>
      <c r="H11" s="22" t="e">
        <f>('Info &amp; Schedule'!F$10)-G11</f>
        <v>#VALUE!</v>
      </c>
      <c r="I11" s="21"/>
      <c r="J11" s="26">
        <f>('Info &amp; Schedule'!G$10)-I11</f>
        <v>0.3</v>
      </c>
      <c r="K11" s="21"/>
      <c r="L11" s="22" t="e">
        <f>('Info &amp; Schedule'!F$10)-K11</f>
        <v>#VALUE!</v>
      </c>
      <c r="M11" s="21"/>
      <c r="N11" s="26">
        <f>('Info &amp; Schedule'!G$10)-M11</f>
        <v>0.3</v>
      </c>
      <c r="O11" s="21"/>
      <c r="P11" s="22" t="e">
        <f>('Info &amp; Schedule'!F$10)-O11</f>
        <v>#VALUE!</v>
      </c>
      <c r="Q11" s="21"/>
      <c r="R11" s="26">
        <f>('Info &amp; Schedule'!G$10)-Q11</f>
        <v>0.3</v>
      </c>
      <c r="S11" s="21"/>
      <c r="T11" s="22" t="e">
        <f>('Info &amp; Schedule'!F$10)-S11</f>
        <v>#VALUE!</v>
      </c>
      <c r="U11" s="21"/>
      <c r="V11" s="26">
        <f>('Info &amp; Schedule'!G$10)-U11</f>
        <v>0.3</v>
      </c>
      <c r="W11" s="21"/>
      <c r="X11" s="22" t="e">
        <f>('Info &amp; Schedule'!F$10)-W11</f>
        <v>#VALUE!</v>
      </c>
      <c r="Y11" s="21"/>
      <c r="Z11" s="18">
        <f>('Info &amp; Schedule'!G$10)-Y11</f>
        <v>0.3</v>
      </c>
      <c r="AA11" s="2"/>
      <c r="AB11" s="2"/>
      <c r="AC11" s="2"/>
      <c r="AD11" s="2"/>
    </row>
    <row r="12" spans="2:30" x14ac:dyDescent="0.35">
      <c r="B12" s="28" t="str">
        <f>'Info &amp; Schedule'!E$11</f>
        <v>Caesium-137</v>
      </c>
      <c r="C12" s="21"/>
      <c r="D12" s="22" t="e">
        <f>('Info &amp; Schedule'!F$11)-C12</f>
        <v>#VALUE!</v>
      </c>
      <c r="E12" s="21"/>
      <c r="F12" s="26">
        <f>('Info &amp; Schedule'!G$11)-E12</f>
        <v>1</v>
      </c>
      <c r="G12" s="21"/>
      <c r="H12" s="22" t="e">
        <f>('Info &amp; Schedule'!F$11)-G12</f>
        <v>#VALUE!</v>
      </c>
      <c r="I12" s="21"/>
      <c r="J12" s="26">
        <f>('Info &amp; Schedule'!G$11)-I12</f>
        <v>1</v>
      </c>
      <c r="K12" s="21"/>
      <c r="L12" s="22" t="e">
        <f>('Info &amp; Schedule'!F$11)-K12</f>
        <v>#VALUE!</v>
      </c>
      <c r="M12" s="21"/>
      <c r="N12" s="26">
        <f>('Info &amp; Schedule'!G$11)-M12</f>
        <v>1</v>
      </c>
      <c r="O12" s="21"/>
      <c r="P12" s="22" t="e">
        <f>('Info &amp; Schedule'!F$11)-O12</f>
        <v>#VALUE!</v>
      </c>
      <c r="Q12" s="21"/>
      <c r="R12" s="26">
        <f>('Info &amp; Schedule'!G$11)-Q12</f>
        <v>1</v>
      </c>
      <c r="S12" s="21"/>
      <c r="T12" s="22" t="e">
        <f>('Info &amp; Schedule'!F$11)-S12</f>
        <v>#VALUE!</v>
      </c>
      <c r="U12" s="21"/>
      <c r="V12" s="26">
        <f>('Info &amp; Schedule'!G$11)-U12</f>
        <v>1</v>
      </c>
      <c r="W12" s="21"/>
      <c r="X12" s="22" t="e">
        <f>('Info &amp; Schedule'!F$11)-W12</f>
        <v>#VALUE!</v>
      </c>
      <c r="Y12" s="21"/>
      <c r="Z12" s="18">
        <f>('Info &amp; Schedule'!G$11)-Y12</f>
        <v>1</v>
      </c>
      <c r="AA12" s="2"/>
      <c r="AB12" s="2"/>
      <c r="AC12" s="2"/>
      <c r="AD12" s="2"/>
    </row>
    <row r="13" spans="2:30" x14ac:dyDescent="0.35">
      <c r="B13" s="28" t="str">
        <f>'Info &amp; Schedule'!E$12</f>
        <v>Promethium-147</v>
      </c>
      <c r="C13" s="21"/>
      <c r="D13" s="22" t="e">
        <f>('Info &amp; Schedule'!F$13)-C13</f>
        <v>#VALUE!</v>
      </c>
      <c r="E13" s="21"/>
      <c r="F13" s="26">
        <f>('Info &amp; Schedule'!G$13)-E13</f>
        <v>1E-4</v>
      </c>
      <c r="G13" s="21"/>
      <c r="H13" s="22" t="e">
        <f>('Info &amp; Schedule'!F$13)-G13</f>
        <v>#VALUE!</v>
      </c>
      <c r="I13" s="21"/>
      <c r="J13" s="26">
        <f>('Info &amp; Schedule'!G$13)-I13</f>
        <v>1E-4</v>
      </c>
      <c r="K13" s="21"/>
      <c r="L13" s="22" t="e">
        <f>('Info &amp; Schedule'!F$13)-K13</f>
        <v>#VALUE!</v>
      </c>
      <c r="M13" s="21"/>
      <c r="N13" s="26">
        <f>('Info &amp; Schedule'!G$13)-M13</f>
        <v>1E-4</v>
      </c>
      <c r="O13" s="21"/>
      <c r="P13" s="22" t="e">
        <f>('Info &amp; Schedule'!F$13)-O13</f>
        <v>#VALUE!</v>
      </c>
      <c r="Q13" s="21"/>
      <c r="R13" s="26">
        <f>('Info &amp; Schedule'!G$13)-Q13</f>
        <v>1E-4</v>
      </c>
      <c r="S13" s="21"/>
      <c r="T13" s="22" t="e">
        <f>('Info &amp; Schedule'!F$13)-S13</f>
        <v>#VALUE!</v>
      </c>
      <c r="U13" s="21"/>
      <c r="V13" s="26">
        <f>('Info &amp; Schedule'!G$13)-U13</f>
        <v>1E-4</v>
      </c>
      <c r="W13" s="21"/>
      <c r="X13" s="22" t="e">
        <f>('Info &amp; Schedule'!F$13)-W13</f>
        <v>#VALUE!</v>
      </c>
      <c r="Y13" s="21"/>
      <c r="Z13" s="18">
        <f>('Info &amp; Schedule'!G$13)-Y13</f>
        <v>1E-4</v>
      </c>
      <c r="AA13" s="2"/>
      <c r="AB13" s="2"/>
      <c r="AC13" s="2"/>
      <c r="AD13" s="2"/>
    </row>
    <row r="14" spans="2:30" x14ac:dyDescent="0.35">
      <c r="B14" s="29" t="str">
        <f>'Info &amp; Schedule'!E$13</f>
        <v>Cerium-144</v>
      </c>
      <c r="C14" s="23"/>
      <c r="D14" s="24" t="e">
        <f>('Info &amp; Schedule'!F$13)-C14</f>
        <v>#VALUE!</v>
      </c>
      <c r="E14" s="23"/>
      <c r="F14" s="25">
        <f>('Info &amp; Schedule'!G$13)-E14</f>
        <v>1E-4</v>
      </c>
      <c r="G14" s="23"/>
      <c r="H14" s="24" t="e">
        <f>('Info &amp; Schedule'!F$13)-G14</f>
        <v>#VALUE!</v>
      </c>
      <c r="I14" s="23"/>
      <c r="J14" s="25">
        <f>('Info &amp; Schedule'!G$13)-I14</f>
        <v>1E-4</v>
      </c>
      <c r="K14" s="23"/>
      <c r="L14" s="24" t="e">
        <f>('Info &amp; Schedule'!F$13)-K14</f>
        <v>#VALUE!</v>
      </c>
      <c r="M14" s="23"/>
      <c r="N14" s="25">
        <f>('Info &amp; Schedule'!G$13)-M14</f>
        <v>1E-4</v>
      </c>
      <c r="O14" s="23"/>
      <c r="P14" s="24" t="e">
        <f>('Info &amp; Schedule'!F$13)-O14</f>
        <v>#VALUE!</v>
      </c>
      <c r="Q14" s="23"/>
      <c r="R14" s="25">
        <f>('Info &amp; Schedule'!G$13)-Q14</f>
        <v>1E-4</v>
      </c>
      <c r="S14" s="23"/>
      <c r="T14" s="24" t="e">
        <f>('Info &amp; Schedule'!F$13)-S14</f>
        <v>#VALUE!</v>
      </c>
      <c r="U14" s="23"/>
      <c r="V14" s="25">
        <f>('Info &amp; Schedule'!G$13)-U14</f>
        <v>1E-4</v>
      </c>
      <c r="W14" s="23"/>
      <c r="X14" s="24" t="e">
        <f>('Info &amp; Schedule'!F$13)-W14</f>
        <v>#VALUE!</v>
      </c>
      <c r="Y14" s="23"/>
      <c r="Z14" s="30">
        <f>('Info &amp; Schedule'!G$13)-Y14</f>
        <v>1E-4</v>
      </c>
      <c r="AA14" s="2"/>
      <c r="AB14" s="2"/>
      <c r="AC14" s="2"/>
      <c r="AD14" s="2"/>
    </row>
    <row r="15" spans="2:30" x14ac:dyDescent="0.3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"/>
      <c r="AB15" s="2"/>
      <c r="AC15" s="2"/>
      <c r="AD15" s="2"/>
    </row>
    <row r="16" spans="2:30" x14ac:dyDescent="0.35">
      <c r="B16" s="31" t="str">
        <f>'Info &amp; Schedule'!E$15</f>
        <v>Strength</v>
      </c>
      <c r="C16" s="17" t="s">
        <v>4</v>
      </c>
      <c r="D16" s="17" t="s">
        <v>11</v>
      </c>
      <c r="E16" s="17" t="s">
        <v>10</v>
      </c>
      <c r="F16" s="17" t="s">
        <v>11</v>
      </c>
      <c r="G16" s="17" t="s">
        <v>4</v>
      </c>
      <c r="H16" s="17" t="s">
        <v>11</v>
      </c>
      <c r="I16" s="17" t="s">
        <v>10</v>
      </c>
      <c r="J16" s="17" t="s">
        <v>11</v>
      </c>
      <c r="K16" s="17" t="s">
        <v>4</v>
      </c>
      <c r="L16" s="17" t="s">
        <v>11</v>
      </c>
      <c r="M16" s="17" t="s">
        <v>10</v>
      </c>
      <c r="N16" s="17" t="s">
        <v>11</v>
      </c>
      <c r="O16" s="17" t="s">
        <v>4</v>
      </c>
      <c r="P16" s="17" t="s">
        <v>11</v>
      </c>
      <c r="Q16" s="17" t="s">
        <v>10</v>
      </c>
      <c r="R16" s="17" t="s">
        <v>11</v>
      </c>
      <c r="S16" s="17" t="s">
        <v>4</v>
      </c>
      <c r="T16" s="17" t="s">
        <v>11</v>
      </c>
      <c r="U16" s="17" t="s">
        <v>10</v>
      </c>
      <c r="V16" s="17" t="s">
        <v>11</v>
      </c>
      <c r="W16" s="17" t="s">
        <v>4</v>
      </c>
      <c r="X16" s="17" t="s">
        <v>11</v>
      </c>
      <c r="Y16" s="17" t="s">
        <v>10</v>
      </c>
      <c r="Z16" s="17" t="s">
        <v>11</v>
      </c>
      <c r="AA16" s="2"/>
      <c r="AB16" s="2"/>
      <c r="AC16" s="2"/>
      <c r="AD16" s="2"/>
    </row>
    <row r="17" spans="2:30" x14ac:dyDescent="0.35">
      <c r="B17" s="28" t="str">
        <f>'Info &amp; Schedule'!E$17</f>
        <v>Ruthenium-106/rhodium-106</v>
      </c>
      <c r="C17" s="32"/>
      <c r="D17" s="19" t="e">
        <f>('Info &amp; Schedule'!F$17)-C17</f>
        <v>#VALUE!</v>
      </c>
      <c r="E17" s="20"/>
      <c r="F17" s="26">
        <f>('Info &amp; Schedule'!G$17)-E17</f>
        <v>2.9999999999999997E-4</v>
      </c>
      <c r="G17" s="32"/>
      <c r="H17" s="19" t="e">
        <f>('Info &amp; Schedule'!F$17)-G17</f>
        <v>#VALUE!</v>
      </c>
      <c r="I17" s="20"/>
      <c r="J17" s="26">
        <f>('Info &amp; Schedule'!G$17)-I17</f>
        <v>2.9999999999999997E-4</v>
      </c>
      <c r="K17" s="32"/>
      <c r="L17" s="19" t="e">
        <f>('Info &amp; Schedule'!F$17)-K17</f>
        <v>#VALUE!</v>
      </c>
      <c r="M17" s="20"/>
      <c r="N17" s="26">
        <f>('Info &amp; Schedule'!G$17)-M17</f>
        <v>2.9999999999999997E-4</v>
      </c>
      <c r="O17" s="32"/>
      <c r="P17" s="19" t="e">
        <f>('Info &amp; Schedule'!F$17)-O17</f>
        <v>#VALUE!</v>
      </c>
      <c r="Q17" s="20"/>
      <c r="R17" s="26">
        <f>('Info &amp; Schedule'!G$17)-Q17</f>
        <v>2.9999999999999997E-4</v>
      </c>
      <c r="S17" s="32"/>
      <c r="T17" s="19" t="e">
        <f>('Info &amp; Schedule'!F$17)-S17</f>
        <v>#VALUE!</v>
      </c>
      <c r="U17" s="20"/>
      <c r="V17" s="26">
        <f>('Info &amp; Schedule'!G$17)-U17</f>
        <v>2.9999999999999997E-4</v>
      </c>
      <c r="W17" s="32"/>
      <c r="X17" s="19" t="e">
        <f>('Info &amp; Schedule'!F$17)-W17</f>
        <v>#VALUE!</v>
      </c>
      <c r="Y17" s="20"/>
      <c r="Z17" s="18">
        <f>('Info &amp; Schedule'!G$17)-Y17</f>
        <v>2.9999999999999997E-4</v>
      </c>
      <c r="AA17" s="2"/>
      <c r="AB17" s="2"/>
      <c r="AC17" s="2"/>
      <c r="AD17" s="2"/>
    </row>
    <row r="18" spans="2:30" x14ac:dyDescent="0.35">
      <c r="B18" s="28" t="str">
        <f>'Info &amp; Schedule'!E$18</f>
        <v>Zirconium-95</v>
      </c>
      <c r="C18" s="32"/>
      <c r="D18" s="19" t="e">
        <f>('Info &amp; Schedule'!F$18)-C18</f>
        <v>#VALUE!</v>
      </c>
      <c r="E18" s="20"/>
      <c r="F18" s="26">
        <f>('Info &amp; Schedule'!G$18)-E18</f>
        <v>1E-4</v>
      </c>
      <c r="G18" s="32"/>
      <c r="H18" s="19" t="e">
        <f>('Info &amp; Schedule'!F$18)-G18</f>
        <v>#VALUE!</v>
      </c>
      <c r="I18" s="20"/>
      <c r="J18" s="26">
        <f>('Info &amp; Schedule'!G$18)-I18</f>
        <v>1E-4</v>
      </c>
      <c r="K18" s="32"/>
      <c r="L18" s="19" t="e">
        <f>('Info &amp; Schedule'!F$18)-K18</f>
        <v>#VALUE!</v>
      </c>
      <c r="M18" s="20"/>
      <c r="N18" s="26">
        <f>('Info &amp; Schedule'!G$18)-M18</f>
        <v>1E-4</v>
      </c>
      <c r="O18" s="32"/>
      <c r="P18" s="19" t="e">
        <f>('Info &amp; Schedule'!F$18)-O18</f>
        <v>#VALUE!</v>
      </c>
      <c r="Q18" s="20"/>
      <c r="R18" s="26">
        <f>('Info &amp; Schedule'!G$18)-Q18</f>
        <v>1E-4</v>
      </c>
      <c r="S18" s="32"/>
      <c r="T18" s="19" t="e">
        <f>('Info &amp; Schedule'!F$18)-S18</f>
        <v>#VALUE!</v>
      </c>
      <c r="U18" s="20"/>
      <c r="V18" s="26">
        <f>('Info &amp; Schedule'!G$18)-U18</f>
        <v>1E-4</v>
      </c>
      <c r="W18" s="32"/>
      <c r="X18" s="19" t="e">
        <f>('Info &amp; Schedule'!F$18)-W18</f>
        <v>#VALUE!</v>
      </c>
      <c r="Y18" s="20"/>
      <c r="Z18" s="18">
        <f>('Info &amp; Schedule'!G$18)-Y18</f>
        <v>1E-4</v>
      </c>
      <c r="AA18" s="2"/>
      <c r="AB18" s="2"/>
      <c r="AC18" s="2"/>
      <c r="AD18" s="2"/>
    </row>
    <row r="19" spans="2:30" x14ac:dyDescent="0.35">
      <c r="B19" s="28" t="str">
        <f>'Info &amp; Schedule'!E$19</f>
        <v>Strontium-89</v>
      </c>
      <c r="C19" s="32"/>
      <c r="D19" s="19" t="e">
        <f>('Info &amp; Schedule'!F$19)-C19</f>
        <v>#VALUE!</v>
      </c>
      <c r="E19" s="20"/>
      <c r="F19" s="26">
        <f>('Info &amp; Schedule'!G$19)-E19</f>
        <v>0.3</v>
      </c>
      <c r="G19" s="32"/>
      <c r="H19" s="19" t="e">
        <f>('Info &amp; Schedule'!F$19)-G19</f>
        <v>#VALUE!</v>
      </c>
      <c r="I19" s="20"/>
      <c r="J19" s="26">
        <f>('Info &amp; Schedule'!G$19)-I19</f>
        <v>0.3</v>
      </c>
      <c r="K19" s="32"/>
      <c r="L19" s="19" t="e">
        <f>('Info &amp; Schedule'!F$19)-K19</f>
        <v>#VALUE!</v>
      </c>
      <c r="M19" s="20"/>
      <c r="N19" s="26">
        <f>('Info &amp; Schedule'!G$19)-M19</f>
        <v>0.3</v>
      </c>
      <c r="O19" s="32"/>
      <c r="P19" s="19" t="e">
        <f>('Info &amp; Schedule'!F$19)-O19</f>
        <v>#VALUE!</v>
      </c>
      <c r="Q19" s="20"/>
      <c r="R19" s="26">
        <f>('Info &amp; Schedule'!G$19)-Q19</f>
        <v>0.3</v>
      </c>
      <c r="S19" s="32"/>
      <c r="T19" s="19" t="e">
        <f>('Info &amp; Schedule'!F$19)-S19</f>
        <v>#VALUE!</v>
      </c>
      <c r="U19" s="20"/>
      <c r="V19" s="26">
        <f>('Info &amp; Schedule'!G$19)-U19</f>
        <v>0.3</v>
      </c>
      <c r="W19" s="32"/>
      <c r="X19" s="19" t="e">
        <f>('Info &amp; Schedule'!F$19)-W19</f>
        <v>#VALUE!</v>
      </c>
      <c r="Y19" s="20"/>
      <c r="Z19" s="18">
        <f>('Info &amp; Schedule'!G$19)-Y19</f>
        <v>0.3</v>
      </c>
      <c r="AA19" s="2"/>
      <c r="AB19" s="2"/>
      <c r="AC19" s="2"/>
      <c r="AD19" s="2"/>
    </row>
    <row r="20" spans="2:30" x14ac:dyDescent="0.35">
      <c r="B20" s="29" t="str">
        <f>'Info &amp; Schedule'!E$20</f>
        <v>Ruthenium-103</v>
      </c>
      <c r="C20" s="33"/>
      <c r="D20" s="34" t="e">
        <f>('Info &amp; Schedule'!F$20)-C20</f>
        <v>#VALUE!</v>
      </c>
      <c r="E20" s="35"/>
      <c r="F20" s="25">
        <f>('Info &amp; Schedule'!G$20)-E20</f>
        <v>2.9999999999999997E-4</v>
      </c>
      <c r="G20" s="33"/>
      <c r="H20" s="34" t="e">
        <f>('Info &amp; Schedule'!F$20)-G20</f>
        <v>#VALUE!</v>
      </c>
      <c r="I20" s="35"/>
      <c r="J20" s="25">
        <f>('Info &amp; Schedule'!G$20)-I20</f>
        <v>2.9999999999999997E-4</v>
      </c>
      <c r="K20" s="33"/>
      <c r="L20" s="34" t="e">
        <f>('Info &amp; Schedule'!F$20)-K20</f>
        <v>#VALUE!</v>
      </c>
      <c r="M20" s="35"/>
      <c r="N20" s="25">
        <f>('Info &amp; Schedule'!G$20)-M20</f>
        <v>2.9999999999999997E-4</v>
      </c>
      <c r="O20" s="33"/>
      <c r="P20" s="34" t="e">
        <f>('Info &amp; Schedule'!F$20)-O20</f>
        <v>#VALUE!</v>
      </c>
      <c r="Q20" s="35"/>
      <c r="R20" s="25">
        <f>('Info &amp; Schedule'!G$20)-Q20</f>
        <v>2.9999999999999997E-4</v>
      </c>
      <c r="S20" s="33"/>
      <c r="T20" s="34" t="e">
        <f>('Info &amp; Schedule'!F$20)-S20</f>
        <v>#VALUE!</v>
      </c>
      <c r="U20" s="35"/>
      <c r="V20" s="25">
        <f>('Info &amp; Schedule'!G$20)-U20</f>
        <v>2.9999999999999997E-4</v>
      </c>
      <c r="W20" s="33"/>
      <c r="X20" s="34" t="e">
        <f>('Info &amp; Schedule'!F$20)-W20</f>
        <v>#VALUE!</v>
      </c>
      <c r="Y20" s="35"/>
      <c r="Z20" s="30">
        <f>('Info &amp; Schedule'!G$20)-Y20</f>
        <v>2.9999999999999997E-4</v>
      </c>
      <c r="AA20" s="2"/>
      <c r="AB20" s="2"/>
      <c r="AC20" s="2"/>
      <c r="AD20" s="2"/>
    </row>
    <row r="21" spans="2:30" x14ac:dyDescent="0.35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  <c r="AD21" s="2"/>
    </row>
    <row r="22" spans="2:30" x14ac:dyDescent="0.35">
      <c r="B22" s="31" t="str">
        <f>'Info &amp; Schedule'!E$22</f>
        <v>Cardio</v>
      </c>
      <c r="C22" s="17" t="s">
        <v>4</v>
      </c>
      <c r="D22" s="17" t="s">
        <v>11</v>
      </c>
      <c r="E22" s="17" t="s">
        <v>10</v>
      </c>
      <c r="F22" s="17" t="s">
        <v>11</v>
      </c>
      <c r="G22" s="17" t="s">
        <v>4</v>
      </c>
      <c r="H22" s="17" t="s">
        <v>11</v>
      </c>
      <c r="I22" s="17" t="s">
        <v>10</v>
      </c>
      <c r="J22" s="17" t="s">
        <v>11</v>
      </c>
      <c r="K22" s="17" t="s">
        <v>4</v>
      </c>
      <c r="L22" s="17" t="s">
        <v>11</v>
      </c>
      <c r="M22" s="17" t="s">
        <v>10</v>
      </c>
      <c r="N22" s="17" t="s">
        <v>11</v>
      </c>
      <c r="O22" s="17" t="s">
        <v>4</v>
      </c>
      <c r="P22" s="17" t="s">
        <v>11</v>
      </c>
      <c r="Q22" s="17" t="s">
        <v>10</v>
      </c>
      <c r="R22" s="17" t="s">
        <v>11</v>
      </c>
      <c r="S22" s="17" t="s">
        <v>4</v>
      </c>
      <c r="T22" s="17" t="s">
        <v>11</v>
      </c>
      <c r="U22" s="17" t="s">
        <v>10</v>
      </c>
      <c r="V22" s="17" t="s">
        <v>11</v>
      </c>
      <c r="W22" s="17" t="s">
        <v>4</v>
      </c>
      <c r="X22" s="17" t="s">
        <v>11</v>
      </c>
      <c r="Y22" s="17" t="s">
        <v>10</v>
      </c>
      <c r="Z22" s="17" t="s">
        <v>11</v>
      </c>
      <c r="AA22" s="2"/>
      <c r="AB22" s="2"/>
      <c r="AC22" s="2"/>
      <c r="AD22" s="2"/>
    </row>
    <row r="23" spans="2:30" x14ac:dyDescent="0.35">
      <c r="B23" s="28" t="str">
        <f>'Info &amp; Schedule'!E$24</f>
        <v>Niobium-95</v>
      </c>
      <c r="C23" s="32"/>
      <c r="D23" s="19" t="e">
        <f>('Info &amp; Schedule'!F$24)-C23</f>
        <v>#VALUE!</v>
      </c>
      <c r="E23" s="20"/>
      <c r="F23" s="26">
        <f>('Info &amp; Schedule'!G$24)-E23</f>
        <v>1E-4</v>
      </c>
      <c r="G23" s="32"/>
      <c r="H23" s="19" t="e">
        <f>('Info &amp; Schedule'!F$24)-G23</f>
        <v>#VALUE!</v>
      </c>
      <c r="I23" s="20"/>
      <c r="J23" s="26">
        <f>('Info &amp; Schedule'!G$24)-I23</f>
        <v>1E-4</v>
      </c>
      <c r="K23" s="32"/>
      <c r="L23" s="19" t="e">
        <f>('Info &amp; Schedule'!F$24)-K23</f>
        <v>#VALUE!</v>
      </c>
      <c r="M23" s="20"/>
      <c r="N23" s="26">
        <f>('Info &amp; Schedule'!G$24)-M23</f>
        <v>1E-4</v>
      </c>
      <c r="O23" s="32"/>
      <c r="P23" s="19" t="e">
        <f>('Info &amp; Schedule'!F$24)-O23</f>
        <v>#VALUE!</v>
      </c>
      <c r="Q23" s="20"/>
      <c r="R23" s="26">
        <f>('Info &amp; Schedule'!G$24)-Q23</f>
        <v>1E-4</v>
      </c>
      <c r="S23" s="32"/>
      <c r="T23" s="19" t="e">
        <f>('Info &amp; Schedule'!F$24)-S23</f>
        <v>#VALUE!</v>
      </c>
      <c r="U23" s="20"/>
      <c r="V23" s="26">
        <f>('Info &amp; Schedule'!G$24)-U23</f>
        <v>1E-4</v>
      </c>
      <c r="W23" s="32"/>
      <c r="X23" s="19" t="e">
        <f>('Info &amp; Schedule'!F$24)-W23</f>
        <v>#VALUE!</v>
      </c>
      <c r="Y23" s="20"/>
      <c r="Z23" s="18">
        <f>('Info &amp; Schedule'!G$24)-Y23</f>
        <v>1E-4</v>
      </c>
      <c r="AA23" s="2"/>
      <c r="AB23" s="2"/>
      <c r="AC23" s="2"/>
      <c r="AD23" s="2"/>
    </row>
    <row r="24" spans="2:30" x14ac:dyDescent="0.35">
      <c r="B24" s="28" t="str">
        <f>'Info &amp; Schedule'!E$25</f>
        <v>Cerium-141</v>
      </c>
      <c r="C24" s="32"/>
      <c r="D24" s="19" t="e">
        <f>('Info &amp; Schedule'!F$25)-C24</f>
        <v>#VALUE!</v>
      </c>
      <c r="E24" s="20"/>
      <c r="F24" s="26">
        <f>('Info &amp; Schedule'!G$25)-E24</f>
        <v>1E-4</v>
      </c>
      <c r="G24" s="32"/>
      <c r="H24" s="19" t="e">
        <f>('Info &amp; Schedule'!F$25)-G24</f>
        <v>#VALUE!</v>
      </c>
      <c r="I24" s="20"/>
      <c r="J24" s="26">
        <f>('Info &amp; Schedule'!G$25)-I24</f>
        <v>1E-4</v>
      </c>
      <c r="K24" s="32"/>
      <c r="L24" s="19" t="e">
        <f>('Info &amp; Schedule'!F$25)-K24</f>
        <v>#VALUE!</v>
      </c>
      <c r="M24" s="20"/>
      <c r="N24" s="26">
        <f>('Info &amp; Schedule'!G$25)-M24</f>
        <v>1E-4</v>
      </c>
      <c r="O24" s="32"/>
      <c r="P24" s="19" t="e">
        <f>('Info &amp; Schedule'!F$25)-O24</f>
        <v>#VALUE!</v>
      </c>
      <c r="Q24" s="20"/>
      <c r="R24" s="26">
        <f>('Info &amp; Schedule'!G$25)-Q24</f>
        <v>1E-4</v>
      </c>
      <c r="S24" s="32"/>
      <c r="T24" s="19" t="e">
        <f>('Info &amp; Schedule'!F$25)-S24</f>
        <v>#VALUE!</v>
      </c>
      <c r="U24" s="20"/>
      <c r="V24" s="26">
        <f>('Info &amp; Schedule'!G$25)-U24</f>
        <v>1E-4</v>
      </c>
      <c r="W24" s="32"/>
      <c r="X24" s="19" t="e">
        <f>('Info &amp; Schedule'!F$25)-W24</f>
        <v>#VALUE!</v>
      </c>
      <c r="Y24" s="20"/>
      <c r="Z24" s="18">
        <f>('Info &amp; Schedule'!G$25)-Y24</f>
        <v>1E-4</v>
      </c>
      <c r="AA24" s="2"/>
      <c r="AB24" s="2"/>
      <c r="AC24" s="2"/>
      <c r="AD24" s="2"/>
    </row>
    <row r="25" spans="2:30" x14ac:dyDescent="0.35">
      <c r="B25" s="28" t="str">
        <f>'Info &amp; Schedule'!E$26</f>
        <v>Barium-140/lanthanum-140</v>
      </c>
      <c r="C25" s="32"/>
      <c r="D25" s="19" t="e">
        <f>('Info &amp; Schedule'!F$26)-C25</f>
        <v>#VALUE!</v>
      </c>
      <c r="E25" s="20"/>
      <c r="F25" s="26">
        <f>('Info &amp; Schedule'!G$26)-E25</f>
        <v>0.05</v>
      </c>
      <c r="G25" s="32"/>
      <c r="H25" s="19" t="e">
        <f>('Info &amp; Schedule'!F$26)-G25</f>
        <v>#VALUE!</v>
      </c>
      <c r="I25" s="20"/>
      <c r="J25" s="26">
        <f>('Info &amp; Schedule'!G$26)-I25</f>
        <v>0.05</v>
      </c>
      <c r="K25" s="32"/>
      <c r="L25" s="19" t="e">
        <f>('Info &amp; Schedule'!F$26)-K25</f>
        <v>#VALUE!</v>
      </c>
      <c r="M25" s="20"/>
      <c r="N25" s="26">
        <f>('Info &amp; Schedule'!G$26)-M25</f>
        <v>0.05</v>
      </c>
      <c r="O25" s="32"/>
      <c r="P25" s="19" t="e">
        <f>('Info &amp; Schedule'!F$26)-O25</f>
        <v>#VALUE!</v>
      </c>
      <c r="Q25" s="20"/>
      <c r="R25" s="26">
        <f>('Info &amp; Schedule'!G$26)-Q25</f>
        <v>0.05</v>
      </c>
      <c r="S25" s="32"/>
      <c r="T25" s="19" t="e">
        <f>('Info &amp; Schedule'!F$26)-S25</f>
        <v>#VALUE!</v>
      </c>
      <c r="U25" s="20"/>
      <c r="V25" s="26">
        <f>('Info &amp; Schedule'!G$26)-U25</f>
        <v>0.05</v>
      </c>
      <c r="W25" s="32"/>
      <c r="X25" s="19" t="e">
        <f>('Info &amp; Schedule'!F$26)-W25</f>
        <v>#VALUE!</v>
      </c>
      <c r="Y25" s="20"/>
      <c r="Z25" s="18">
        <f>('Info &amp; Schedule'!G$26)-Y25</f>
        <v>0.05</v>
      </c>
      <c r="AA25" s="2"/>
      <c r="AB25" s="2"/>
      <c r="AC25" s="2"/>
      <c r="AD25" s="2"/>
    </row>
    <row r="26" spans="2:30" x14ac:dyDescent="0.35">
      <c r="B26" s="29" t="str">
        <f>'Info &amp; Schedule'!E$27</f>
        <v>Iodine-131</v>
      </c>
      <c r="C26" s="33"/>
      <c r="D26" s="34" t="e">
        <f>('Info &amp; Schedule'!F$27)-C26</f>
        <v>#VALUE!</v>
      </c>
      <c r="E26" s="35"/>
      <c r="F26" s="25">
        <f>('Info &amp; Schedule'!G$27)-E26</f>
        <v>1</v>
      </c>
      <c r="G26" s="33"/>
      <c r="H26" s="34" t="e">
        <f>('Info &amp; Schedule'!F$27)-G26</f>
        <v>#VALUE!</v>
      </c>
      <c r="I26" s="35"/>
      <c r="J26" s="25">
        <f>('Info &amp; Schedule'!G$27)-I26</f>
        <v>1</v>
      </c>
      <c r="K26" s="33"/>
      <c r="L26" s="34" t="e">
        <f>('Info &amp; Schedule'!F$27)-K26</f>
        <v>#VALUE!</v>
      </c>
      <c r="M26" s="35"/>
      <c r="N26" s="25">
        <f>('Info &amp; Schedule'!G$27)-M26</f>
        <v>1</v>
      </c>
      <c r="O26" s="33"/>
      <c r="P26" s="34" t="e">
        <f>('Info &amp; Schedule'!F$27)-O26</f>
        <v>#VALUE!</v>
      </c>
      <c r="Q26" s="35"/>
      <c r="R26" s="25">
        <f>('Info &amp; Schedule'!G$27)-Q26</f>
        <v>1</v>
      </c>
      <c r="S26" s="33"/>
      <c r="T26" s="34" t="e">
        <f>('Info &amp; Schedule'!F$27)-S26</f>
        <v>#VALUE!</v>
      </c>
      <c r="U26" s="35"/>
      <c r="V26" s="25">
        <f>('Info &amp; Schedule'!G$27)-U26</f>
        <v>1</v>
      </c>
      <c r="W26" s="33"/>
      <c r="X26" s="34" t="e">
        <f>('Info &amp; Schedule'!F$27)-W26</f>
        <v>#VALUE!</v>
      </c>
      <c r="Y26" s="35"/>
      <c r="Z26" s="30">
        <f>('Info &amp; Schedule'!G$27)-Y26</f>
        <v>1</v>
      </c>
      <c r="AA26" s="2"/>
      <c r="AB26" s="2"/>
      <c r="AC26" s="2"/>
      <c r="AD26" s="2"/>
    </row>
    <row r="27" spans="2:30" x14ac:dyDescent="0.35"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"/>
      <c r="AB27" s="2"/>
      <c r="AC27" s="2"/>
      <c r="AD27" s="2"/>
    </row>
    <row r="28" spans="2:30" x14ac:dyDescent="0.35">
      <c r="B28" s="31" t="str">
        <f>'Info &amp; Schedule'!E$29</f>
        <v>Cool-down</v>
      </c>
      <c r="C28" s="17" t="s">
        <v>4</v>
      </c>
      <c r="D28" s="17" t="s">
        <v>11</v>
      </c>
      <c r="E28" s="17" t="s">
        <v>10</v>
      </c>
      <c r="F28" s="17" t="s">
        <v>11</v>
      </c>
      <c r="G28" s="17" t="s">
        <v>4</v>
      </c>
      <c r="H28" s="17" t="s">
        <v>11</v>
      </c>
      <c r="I28" s="17" t="s">
        <v>10</v>
      </c>
      <c r="J28" s="17" t="s">
        <v>11</v>
      </c>
      <c r="K28" s="17" t="s">
        <v>4</v>
      </c>
      <c r="L28" s="17" t="s">
        <v>11</v>
      </c>
      <c r="M28" s="17" t="s">
        <v>10</v>
      </c>
      <c r="N28" s="17" t="s">
        <v>11</v>
      </c>
      <c r="O28" s="17" t="s">
        <v>4</v>
      </c>
      <c r="P28" s="17" t="s">
        <v>11</v>
      </c>
      <c r="Q28" s="17" t="s">
        <v>10</v>
      </c>
      <c r="R28" s="17" t="s">
        <v>11</v>
      </c>
      <c r="S28" s="17" t="s">
        <v>4</v>
      </c>
      <c r="T28" s="17" t="s">
        <v>11</v>
      </c>
      <c r="U28" s="17" t="s">
        <v>10</v>
      </c>
      <c r="V28" s="17" t="s">
        <v>11</v>
      </c>
      <c r="W28" s="17" t="s">
        <v>4</v>
      </c>
      <c r="X28" s="17" t="s">
        <v>11</v>
      </c>
      <c r="Y28" s="17" t="s">
        <v>10</v>
      </c>
      <c r="Z28" s="17" t="s">
        <v>11</v>
      </c>
      <c r="AA28" s="2"/>
      <c r="AB28" s="2"/>
      <c r="AC28" s="2"/>
      <c r="AD28" s="2"/>
    </row>
    <row r="29" spans="2:30" x14ac:dyDescent="0.35">
      <c r="B29" s="28" t="str">
        <f>'Info &amp; Schedule'!E$31</f>
        <v>Tritium</v>
      </c>
      <c r="C29" s="32"/>
      <c r="D29" s="19" t="e">
        <f>('Info &amp; Schedule'!F$31)-C29</f>
        <v>#VALUE!</v>
      </c>
      <c r="E29" s="20"/>
      <c r="F29" s="26">
        <f>('Info &amp; Schedule'!G$31)-E29</f>
        <v>1</v>
      </c>
      <c r="G29" s="32"/>
      <c r="H29" s="19" t="e">
        <f>('Info &amp; Schedule'!F$31)-G29</f>
        <v>#VALUE!</v>
      </c>
      <c r="I29" s="20"/>
      <c r="J29" s="26">
        <f>('Info &amp; Schedule'!G$31)-I29</f>
        <v>1</v>
      </c>
      <c r="K29" s="32"/>
      <c r="L29" s="19" t="e">
        <f>('Info &amp; Schedule'!F$31)-K29</f>
        <v>#VALUE!</v>
      </c>
      <c r="M29" s="20"/>
      <c r="N29" s="26">
        <f>('Info &amp; Schedule'!G$31)-M29</f>
        <v>1</v>
      </c>
      <c r="O29" s="32"/>
      <c r="P29" s="19" t="e">
        <f>('Info &amp; Schedule'!F$31)-O29</f>
        <v>#VALUE!</v>
      </c>
      <c r="Q29" s="20"/>
      <c r="R29" s="26">
        <f>('Info &amp; Schedule'!G$31)-Q29</f>
        <v>1</v>
      </c>
      <c r="S29" s="32"/>
      <c r="T29" s="19" t="e">
        <f>('Info &amp; Schedule'!F$31)-S29</f>
        <v>#VALUE!</v>
      </c>
      <c r="U29" s="20"/>
      <c r="V29" s="26">
        <f>('Info &amp; Schedule'!G$31)-U29</f>
        <v>1</v>
      </c>
      <c r="W29" s="32"/>
      <c r="X29" s="19" t="e">
        <f>('Info &amp; Schedule'!F$31)-W29</f>
        <v>#VALUE!</v>
      </c>
      <c r="Y29" s="20"/>
      <c r="Z29" s="18">
        <f>('Info &amp; Schedule'!G$31)-Y29</f>
        <v>1</v>
      </c>
      <c r="AA29" s="2"/>
      <c r="AB29" s="2"/>
      <c r="AC29" s="2"/>
      <c r="AD29" s="2"/>
    </row>
    <row r="30" spans="2:30" x14ac:dyDescent="0.35">
      <c r="B30" s="28" t="str">
        <f>'Info &amp; Schedule'!E$32</f>
        <v>Plutonium - 244</v>
      </c>
      <c r="C30" s="32"/>
      <c r="D30" s="19" t="e">
        <f>('Info &amp; Schedule'!F$32)-C30</f>
        <v>#VALUE!</v>
      </c>
      <c r="E30" s="20"/>
      <c r="F30" s="26">
        <f>('Info &amp; Schedule'!G$32)-E30</f>
        <v>0.04</v>
      </c>
      <c r="G30" s="32"/>
      <c r="H30" s="19" t="e">
        <f>('Info &amp; Schedule'!F$32)-G30</f>
        <v>#VALUE!</v>
      </c>
      <c r="I30" s="20"/>
      <c r="J30" s="26">
        <f>('Info &amp; Schedule'!G$32)-I30</f>
        <v>0.04</v>
      </c>
      <c r="K30" s="32"/>
      <c r="L30" s="19" t="e">
        <f>('Info &amp; Schedule'!F$32)-K30</f>
        <v>#VALUE!</v>
      </c>
      <c r="M30" s="20"/>
      <c r="N30" s="26">
        <f>('Info &amp; Schedule'!G$32)-M30</f>
        <v>0.04</v>
      </c>
      <c r="O30" s="32"/>
      <c r="P30" s="19" t="e">
        <f>('Info &amp; Schedule'!F$32)-O30</f>
        <v>#VALUE!</v>
      </c>
      <c r="Q30" s="20"/>
      <c r="R30" s="26">
        <f>('Info &amp; Schedule'!G$32)-Q30</f>
        <v>0.04</v>
      </c>
      <c r="S30" s="32"/>
      <c r="T30" s="19" t="e">
        <f>('Info &amp; Schedule'!F$32)-S30</f>
        <v>#VALUE!</v>
      </c>
      <c r="U30" s="20"/>
      <c r="V30" s="26">
        <f>('Info &amp; Schedule'!G$32)-U30</f>
        <v>0.04</v>
      </c>
      <c r="W30" s="32"/>
      <c r="X30" s="19" t="e">
        <f>('Info &amp; Schedule'!F$32)-W30</f>
        <v>#VALUE!</v>
      </c>
      <c r="Y30" s="20"/>
      <c r="Z30" s="18">
        <f>('Info &amp; Schedule'!G$32)-Y30</f>
        <v>0.04</v>
      </c>
      <c r="AA30" s="2"/>
      <c r="AB30" s="2"/>
      <c r="AC30" s="2"/>
      <c r="AD30" s="2"/>
    </row>
    <row r="31" spans="2:30" x14ac:dyDescent="0.35">
      <c r="B31" s="28" t="str">
        <f>'Info &amp; Schedule'!E$33</f>
        <v>Plutonium - 239</v>
      </c>
      <c r="C31" s="32"/>
      <c r="D31" s="19" t="e">
        <f>('Info &amp; Schedule'!F$33)-C31</f>
        <v>#VALUE!</v>
      </c>
      <c r="E31" s="20"/>
      <c r="F31" s="26">
        <f>('Info &amp; Schedule'!G$33)-E31</f>
        <v>0.04</v>
      </c>
      <c r="G31" s="32"/>
      <c r="H31" s="19" t="e">
        <f>('Info &amp; Schedule'!F$33)-G31</f>
        <v>#VALUE!</v>
      </c>
      <c r="I31" s="20"/>
      <c r="J31" s="26">
        <f>('Info &amp; Schedule'!G$33)-I31</f>
        <v>0.04</v>
      </c>
      <c r="K31" s="32"/>
      <c r="L31" s="19" t="e">
        <f>('Info &amp; Schedule'!F$33)-K31</f>
        <v>#VALUE!</v>
      </c>
      <c r="M31" s="20"/>
      <c r="N31" s="26">
        <f>('Info &amp; Schedule'!G$33)-M31</f>
        <v>0.04</v>
      </c>
      <c r="O31" s="32"/>
      <c r="P31" s="19" t="e">
        <f>('Info &amp; Schedule'!F$33)-O31</f>
        <v>#VALUE!</v>
      </c>
      <c r="Q31" s="20"/>
      <c r="R31" s="26">
        <f>('Info &amp; Schedule'!G$33)-Q31</f>
        <v>0.04</v>
      </c>
      <c r="S31" s="32"/>
      <c r="T31" s="19" t="e">
        <f>('Info &amp; Schedule'!F$33)-S31</f>
        <v>#VALUE!</v>
      </c>
      <c r="U31" s="20"/>
      <c r="V31" s="26">
        <f>('Info &amp; Schedule'!G$33)-U31</f>
        <v>0.04</v>
      </c>
      <c r="W31" s="32"/>
      <c r="X31" s="19" t="e">
        <f>('Info &amp; Schedule'!F$33)-W31</f>
        <v>#VALUE!</v>
      </c>
      <c r="Y31" s="20"/>
      <c r="Z31" s="18">
        <f>('Info &amp; Schedule'!G$33)-Y31</f>
        <v>0.04</v>
      </c>
      <c r="AA31" s="2"/>
      <c r="AB31" s="2"/>
      <c r="AC31" s="2"/>
      <c r="AD31" s="2"/>
    </row>
    <row r="32" spans="2:30" x14ac:dyDescent="0.35">
      <c r="B32" s="29" t="str">
        <f>'Info &amp; Schedule'!E$34</f>
        <v>Uranium - 238</v>
      </c>
      <c r="C32" s="36"/>
      <c r="D32" s="34" t="e">
        <f>('Info &amp; Schedule'!F$34)-C32</f>
        <v>#VALUE!</v>
      </c>
      <c r="E32" s="37"/>
      <c r="F32" s="25">
        <f>('Info &amp; Schedule'!G$34)-E32</f>
        <v>0</v>
      </c>
      <c r="G32" s="33"/>
      <c r="H32" s="34" t="e">
        <f>('Info &amp; Schedule'!F$34)-G32</f>
        <v>#VALUE!</v>
      </c>
      <c r="I32" s="35"/>
      <c r="J32" s="25">
        <f>('Info &amp; Schedule'!G$34)-I32</f>
        <v>0</v>
      </c>
      <c r="K32" s="33"/>
      <c r="L32" s="34" t="e">
        <f>('Info &amp; Schedule'!F$34)-K32</f>
        <v>#VALUE!</v>
      </c>
      <c r="M32" s="35"/>
      <c r="N32" s="25">
        <f>('Info &amp; Schedule'!G$34)-M32</f>
        <v>0</v>
      </c>
      <c r="O32" s="33"/>
      <c r="P32" s="34" t="e">
        <f>('Info &amp; Schedule'!F$34)-O32</f>
        <v>#VALUE!</v>
      </c>
      <c r="Q32" s="35"/>
      <c r="R32" s="25">
        <f>('Info &amp; Schedule'!G$34)-Q32</f>
        <v>0</v>
      </c>
      <c r="S32" s="33"/>
      <c r="T32" s="34" t="e">
        <f>('Info &amp; Schedule'!F$34)-S32</f>
        <v>#VALUE!</v>
      </c>
      <c r="U32" s="35"/>
      <c r="V32" s="25">
        <f>('Info &amp; Schedule'!G$34)-U32</f>
        <v>0</v>
      </c>
      <c r="W32" s="33"/>
      <c r="X32" s="34" t="e">
        <f>('Info &amp; Schedule'!F$34)-W32</f>
        <v>#VALUE!</v>
      </c>
      <c r="Y32" s="35"/>
      <c r="Z32" s="30">
        <f>('Info &amp; Schedule'!G$34)-Y32</f>
        <v>0</v>
      </c>
    </row>
    <row r="33" spans="2:26" x14ac:dyDescent="0.35">
      <c r="B33" s="87" t="s">
        <v>28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2:26" x14ac:dyDescent="0.3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2:26" x14ac:dyDescent="0.35">
      <c r="C35"/>
      <c r="D35"/>
    </row>
    <row r="36" spans="2:26" x14ac:dyDescent="0.35">
      <c r="C36"/>
      <c r="D36"/>
    </row>
    <row r="37" spans="2:26" x14ac:dyDescent="0.35">
      <c r="C37"/>
      <c r="D37"/>
    </row>
    <row r="38" spans="2:26" x14ac:dyDescent="0.35">
      <c r="C38"/>
      <c r="D38"/>
    </row>
    <row r="39" spans="2:26" x14ac:dyDescent="0.35">
      <c r="C39"/>
      <c r="D39"/>
    </row>
    <row r="40" spans="2:26" x14ac:dyDescent="0.35">
      <c r="C40"/>
      <c r="D40"/>
    </row>
    <row r="41" spans="2:26" x14ac:dyDescent="0.35">
      <c r="C41"/>
      <c r="D41"/>
    </row>
    <row r="42" spans="2:26" x14ac:dyDescent="0.35">
      <c r="C42"/>
      <c r="D42"/>
    </row>
    <row r="43" spans="2:26" x14ac:dyDescent="0.35">
      <c r="C43"/>
      <c r="D43"/>
    </row>
    <row r="44" spans="2:26" x14ac:dyDescent="0.35">
      <c r="C44"/>
      <c r="D44"/>
    </row>
  </sheetData>
  <dataConsolidate/>
  <mergeCells count="22">
    <mergeCell ref="B33:Z34"/>
    <mergeCell ref="C7:Z7"/>
    <mergeCell ref="D5:H5"/>
    <mergeCell ref="J5:N5"/>
    <mergeCell ref="P5:Z5"/>
    <mergeCell ref="W8:Z8"/>
    <mergeCell ref="C9:F9"/>
    <mergeCell ref="G9:J9"/>
    <mergeCell ref="K9:N9"/>
    <mergeCell ref="O9:R9"/>
    <mergeCell ref="S9:V9"/>
    <mergeCell ref="W9:Z9"/>
    <mergeCell ref="C8:F8"/>
    <mergeCell ref="G8:J8"/>
    <mergeCell ref="K8:N8"/>
    <mergeCell ref="O8:R8"/>
    <mergeCell ref="S8:V8"/>
    <mergeCell ref="B2:Z2"/>
    <mergeCell ref="C4:Z4"/>
    <mergeCell ref="C3:D3"/>
    <mergeCell ref="F3:G3"/>
    <mergeCell ref="B3:B5"/>
  </mergeCells>
  <pageMargins left="0.7" right="0.7" top="0.75" bottom="0.75" header="0.3" footer="0.3"/>
  <pageSetup paperSize="9" scale="97" orientation="landscape" horizontalDpi="1200" verticalDpi="1200" r:id="rId1"/>
  <ignoredErrors>
    <ignoredError sqref="B11:B14" calculatedColumn="1"/>
  </ignoredErrors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F8608-2971-4410-B0D2-E3266509D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 &amp; Schedule</vt:lpstr>
      <vt:lpstr>Program Tracking</vt:lpstr>
      <vt:lpstr>_strenght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</dc:creator>
  <cp:lastModifiedBy>Alan Liu</cp:lastModifiedBy>
  <cp:lastPrinted>2008-11-19T13:48:33Z</cp:lastPrinted>
  <dcterms:created xsi:type="dcterms:W3CDTF">2011-12-29T21:47:40Z</dcterms:created>
  <dcterms:modified xsi:type="dcterms:W3CDTF">2016-02-16T05:26:27Z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